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5\"/>
    </mc:Choice>
  </mc:AlternateContent>
  <xr:revisionPtr revIDLastSave="0" documentId="13_ncr:1_{930D5E36-CAB6-4ADF-AD83-74F3E344C056}" xr6:coauthVersionLast="47" xr6:coauthVersionMax="47" xr10:uidLastSave="{00000000-0000-0000-0000-000000000000}"/>
  <bookViews>
    <workbookView xWindow="28680" yWindow="-120" windowWidth="29040" windowHeight="15720" tabRatio="857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E10" i="15"/>
  <c r="K51" i="11"/>
  <c r="U5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8" i="11"/>
  <c r="M32" i="8"/>
  <c r="M31" i="8"/>
  <c r="M30" i="8"/>
  <c r="K32" i="8"/>
  <c r="I32" i="8"/>
  <c r="O32" i="8"/>
  <c r="Q32" i="8"/>
  <c r="S32" i="8"/>
  <c r="S30" i="8"/>
  <c r="S31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8" i="8"/>
  <c r="K11" i="6"/>
  <c r="Y40" i="1"/>
  <c r="W40" i="1"/>
  <c r="U40" i="1"/>
  <c r="Q51" i="11"/>
  <c r="O51" i="11"/>
  <c r="M51" i="11"/>
  <c r="G51" i="11"/>
  <c r="E51" i="11"/>
  <c r="C51" i="11"/>
  <c r="Q40" i="10"/>
  <c r="O40" i="10"/>
  <c r="M40" i="10"/>
  <c r="I40" i="10"/>
  <c r="G40" i="10"/>
  <c r="E40" i="10"/>
  <c r="Q34" i="9"/>
  <c r="O34" i="9"/>
  <c r="M34" i="9"/>
  <c r="I34" i="9"/>
  <c r="G34" i="9"/>
  <c r="E34" i="9"/>
  <c r="I11" i="6"/>
  <c r="G11" i="6"/>
  <c r="E11" i="6"/>
  <c r="C11" i="6"/>
  <c r="O40" i="1"/>
  <c r="K40" i="1"/>
  <c r="G40" i="1"/>
  <c r="E40" i="1"/>
  <c r="S51" i="11" l="1"/>
  <c r="I51" i="11"/>
</calcChain>
</file>

<file path=xl/sharedStrings.xml><?xml version="1.0" encoding="utf-8"?>
<sst xmlns="http://schemas.openxmlformats.org/spreadsheetml/2006/main" count="874" uniqueCount="136">
  <si>
    <t>صندوق سرمایه‌گذاری بخشی صنایع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</si>
  <si>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</si>
  <si>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</si>
  <si>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</si>
  <si>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</si>
  <si>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</si>
  <si>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</si>
  <si>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</si>
  <si>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</si>
  <si>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</si>
  <si>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</si>
  <si>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</si>
  <si>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</si>
  <si>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</si>
  <si>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</si>
  <si>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</si>
  <si>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</si>
  <si>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توسعه معدنی و صنعتی صبانور</t>
  </si>
  <si>
    <t>تولیدی چدن سازان</t>
  </si>
  <si>
    <t>تولیدی فولاد سپید فراب کویر</t>
  </si>
  <si>
    <t>سپنتا</t>
  </si>
  <si>
    <t>سرمایه‌گذاری‌صندوق‌بازنشستگی‌</t>
  </si>
  <si>
    <t>شرکت آهن و فولاد ارفع</t>
  </si>
  <si>
    <t>شمش طلا</t>
  </si>
  <si>
    <t>صبا فولاد خلیج فارس</t>
  </si>
  <si>
    <t>غلتک سازان سپاهان</t>
  </si>
  <si>
    <t>فولاد  خوزستان</t>
  </si>
  <si>
    <t>فولاد آلیاژی ایران</t>
  </si>
  <si>
    <t>فولاد خراسان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</si>
  <si>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</si>
  <si>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</si>
  <si>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</si>
  <si>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</si>
  <si>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محصولات کاغذی لطیف</t>
  </si>
  <si>
    <t>مس‌ شهیدباهنر</t>
  </si>
  <si>
    <t>ملی‌ صنایع‌ مس‌ ایران‌</t>
  </si>
  <si>
    <t>نورایستا پلاستیک</t>
  </si>
  <si>
    <t>نوردوقطعات‌ فولادی‌</t>
  </si>
  <si>
    <t>نیان الکترونیک</t>
  </si>
  <si>
    <t>نشاسته و گلوکز آردینه</t>
  </si>
  <si>
    <t>توسعه سرمایه و صنعت غدیر</t>
  </si>
  <si>
    <t>سیمان باقران</t>
  </si>
  <si>
    <t>فولاد شاهرود</t>
  </si>
  <si>
    <t>ح.آهن و فولاد غدیر ایرانیان</t>
  </si>
  <si>
    <t>سرمایه گذاری صدرتامین</t>
  </si>
  <si>
    <t>فولاد امیرکبیرکاشان</t>
  </si>
  <si>
    <t/>
  </si>
  <si>
    <t>تاریخ سر رسید</t>
  </si>
  <si>
    <t>نرخ سود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</si>
  <si>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</si>
  <si>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</si>
  <si>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</si>
  <si>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</si>
  <si>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</si>
  <si>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</si>
  <si>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</si>
  <si>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1009-10-810-707075294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</si>
  <si>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</si>
  <si>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</si>
  <si>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</si>
  <si>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</si>
  <si>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</si>
  <si>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</si>
  <si>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</si>
  <si>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</si>
  <si>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</si>
  <si>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</si>
  <si>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</si>
  <si>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</si>
  <si>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</si>
  <si>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</si>
  <si>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</si>
  <si>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</si>
  <si>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1403/04/07</t>
  </si>
  <si>
    <t>1403/03/09</t>
  </si>
  <si>
    <t>1403/04/23</t>
  </si>
  <si>
    <t>1403/04/30</t>
  </si>
  <si>
    <t>1403/05/01</t>
  </si>
  <si>
    <t>1403/03/12</t>
  </si>
  <si>
    <t>1403/03/01</t>
  </si>
  <si>
    <t>1403/04/14</t>
  </si>
  <si>
    <t>1403/04/12</t>
  </si>
  <si>
    <t>1403/03/30</t>
  </si>
  <si>
    <t>1403/03/31</t>
  </si>
  <si>
    <t>1403/04/28</t>
  </si>
  <si>
    <t>1403/03/27</t>
  </si>
  <si>
    <t>1403/05/30</t>
  </si>
  <si>
    <t>1403/03/07</t>
  </si>
  <si>
    <t>1403/03/23</t>
  </si>
  <si>
    <t>1403/05/02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</si>
  <si>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</si>
  <si>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</si>
  <si>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</si>
  <si>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</si>
  <si>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</si>
  <si>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ح توسعه معدنی و صنعتی صبانور</t>
  </si>
  <si>
    <t>سرمایه گذاری شفادارو</t>
  </si>
  <si>
    <t>ح.فولاد آلیاژی ایران</t>
  </si>
  <si>
    <t>پالایش نفت اصفهان</t>
  </si>
  <si>
    <t>ح.سرمایه گذاری سیمان تامین</t>
  </si>
  <si>
    <t>سپید ماکیان</t>
  </si>
  <si>
    <t>پرتو بار فرابر خلیج فارس</t>
  </si>
  <si>
    <t>بانک خاورمیانه</t>
  </si>
  <si>
    <t>کشت و دام قیام اصفهان</t>
  </si>
  <si>
    <t>صنایع فروآلیاژ ایران</t>
  </si>
  <si>
    <t>مولد نیروگاهی تجارت فارس</t>
  </si>
  <si>
    <t>درآمد سود سهام</t>
  </si>
  <si>
    <t>درآمد تغییر ارزش</t>
  </si>
  <si>
    <t>درآمد فروش</t>
  </si>
  <si>
    <t>درصد از کل درآمدها</t>
  </si>
  <si>
    <t>100.62%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</si>
  <si>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</si>
  <si>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</si>
  <si>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</si>
  <si>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</si>
  <si>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-1.13%</t>
  </si>
  <si>
    <t>99.49%</t>
  </si>
  <si>
    <t>1- سرمایه گذاری ها</t>
  </si>
  <si>
    <t>1-1-سرمایه‌گذاری در سهام و حق تقدم سهام</t>
  </si>
  <si>
    <t>4-1- سرمایه‌گذاری در  سپرده‌ بانکی</t>
  </si>
  <si>
    <t>2- درآمد حاصل از سرمایه گذاری ها</t>
  </si>
  <si>
    <t>یادداشت</t>
  </si>
  <si>
    <t>1-2</t>
  </si>
  <si>
    <t>3-2</t>
  </si>
  <si>
    <t>درآمد حاصل از سرمایه گذاری در سهام و حق تقدم سهام</t>
  </si>
  <si>
    <t>درآمد حاصل از سرمایه گذاری در سپرده بانکی و گواهی سپرده</t>
  </si>
  <si>
    <t>1-2-درآمد حاصل از سرمایه­گذاری در سهام و حق تقدم سهام:</t>
  </si>
  <si>
    <t>طی مرداد ماه</t>
  </si>
  <si>
    <t>از ابتدای سال مالی تا پایان مرداد ماه</t>
  </si>
  <si>
    <t>4-2-درآمد حاصل از سرمایه­گذاری در سپرده بانکی و گواهی سپرده:</t>
  </si>
  <si>
    <t>سود سپرده بانکی</t>
  </si>
  <si>
    <t>سود(زیان) حاصل از فروش اوراق بهادار</t>
  </si>
  <si>
    <t>درآمد ناشی از تغییر قیمت اوراق بهادار</t>
  </si>
  <si>
    <t>صندوق سرمایه‌گذاری بخشی صنایع مفید-استیل</t>
  </si>
  <si>
    <t>گروه صنعتی سپاهان</t>
  </si>
  <si>
    <t xml:space="preserve"> توسعه معدنی و صنعتی صبانور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</si>
</sst>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8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10" fontId="1" fillId="0" borderId="0" xfId="2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2"/>
  <sheetViews>
    <sheetView rightToLeft="1" tabSelected="1" topLeftCell="B1" zoomScaleNormal="100" workbookViewId="0">
      <selection activeCell="M36" sqref="M36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4" t="s">
        <v>133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5" ht="24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5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5" spans="1:25" ht="25.5">
      <c r="A5" s="15" t="s">
        <v>117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6"/>
      <c r="Y5" s="6"/>
    </row>
    <row r="6" spans="1:25" ht="25.5">
      <c r="A6" s="15" t="s">
        <v>118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6"/>
      <c r="Y6" s="6"/>
    </row>
    <row r="7" spans="1:25">
      <c r="Y7" s="3"/>
    </row>
    <row r="8" spans="1:25" ht="24.75" thickBot="1">
      <c r="A8" s="13" t="s">
        <v>3</v>
      </c>
      <c r="C8" s="13" t="s">
        <v>77</v>
      </c>
      <c r="D8" s="13" t="s">
        <v>4</v>
      </c>
      <c r="E8" s="13" t="s">
        <v>4</v>
      </c>
      <c r="F8" s="13" t="s">
        <v>4</v>
      </c>
      <c r="G8" s="13" t="s">
        <v>4</v>
      </c>
      <c r="I8" s="13" t="s">
        <v>5</v>
      </c>
      <c r="J8" s="13" t="s">
        <v>5</v>
      </c>
      <c r="K8" s="13" t="s">
        <v>5</v>
      </c>
      <c r="L8" s="13" t="s">
        <v>5</v>
      </c>
      <c r="M8" s="13" t="s">
        <v>5</v>
      </c>
      <c r="N8" s="13" t="s">
        <v>5</v>
      </c>
      <c r="O8" s="13" t="s">
        <v>5</v>
      </c>
      <c r="Q8" s="13" t="s">
        <v>6</v>
      </c>
      <c r="R8" s="13" t="s">
        <v>6</v>
      </c>
      <c r="S8" s="13" t="s">
        <v>6</v>
      </c>
      <c r="T8" s="13" t="s">
        <v>6</v>
      </c>
      <c r="U8" s="13" t="s">
        <v>6</v>
      </c>
      <c r="V8" s="13" t="s">
        <v>6</v>
      </c>
      <c r="W8" s="13" t="s">
        <v>6</v>
      </c>
      <c r="X8" s="13" t="s">
        <v>6</v>
      </c>
      <c r="Y8" s="13" t="s">
        <v>6</v>
      </c>
    </row>
    <row r="9" spans="1:25" ht="24">
      <c r="A9" s="13" t="s">
        <v>3</v>
      </c>
      <c r="C9" s="13" t="s">
        <v>7</v>
      </c>
      <c r="E9" s="13" t="s">
        <v>8</v>
      </c>
      <c r="G9" s="13" t="s">
        <v>9</v>
      </c>
      <c r="I9" s="13" t="s">
        <v>10</v>
      </c>
      <c r="J9" s="13" t="s">
        <v>10</v>
      </c>
      <c r="K9" s="13" t="s">
        <v>10</v>
      </c>
      <c r="M9" s="13" t="s">
        <v>11</v>
      </c>
      <c r="N9" s="13" t="s">
        <v>11</v>
      </c>
      <c r="O9" s="13" t="s">
        <v>11</v>
      </c>
      <c r="Q9" s="13" t="s">
        <v>7</v>
      </c>
      <c r="S9" s="13" t="s">
        <v>12</v>
      </c>
      <c r="U9" s="13" t="s">
        <v>8</v>
      </c>
      <c r="W9" s="13" t="s">
        <v>9</v>
      </c>
      <c r="Y9" s="13" t="s">
        <v>13</v>
      </c>
    </row>
    <row r="10" spans="1:25" ht="24">
      <c r="A10" s="13" t="s">
        <v>3</v>
      </c>
      <c r="C10" s="13" t="s">
        <v>7</v>
      </c>
      <c r="E10" s="13" t="s">
        <v>8</v>
      </c>
      <c r="G10" s="13" t="s">
        <v>9</v>
      </c>
      <c r="I10" s="13" t="s">
        <v>7</v>
      </c>
      <c r="K10" s="13" t="s">
        <v>8</v>
      </c>
      <c r="M10" s="13" t="s">
        <v>7</v>
      </c>
      <c r="O10" s="13" t="s">
        <v>14</v>
      </c>
      <c r="Q10" s="13" t="s">
        <v>7</v>
      </c>
      <c r="S10" s="13" t="s">
        <v>12</v>
      </c>
      <c r="U10" s="13" t="s">
        <v>8</v>
      </c>
      <c r="W10" s="13" t="s">
        <v>9</v>
      </c>
      <c r="Y10" s="13" t="s">
        <v>13</v>
      </c>
    </row>
    <row r="11" spans="1:25" ht="24">
      <c r="A11" s="2" t="s">
        <v>15</v>
      </c>
      <c r="C11" s="3">
        <v>20390258</v>
      </c>
      <c r="E11" s="3">
        <v>167711928377</v>
      </c>
      <c r="G11" s="3">
        <v>167218721710.42499</v>
      </c>
      <c r="I11" s="3">
        <v>0</v>
      </c>
      <c r="K11" s="3">
        <v>0</v>
      </c>
      <c r="M11" s="3">
        <v>0</v>
      </c>
      <c r="O11" s="3">
        <v>0</v>
      </c>
      <c r="Q11" s="3">
        <v>20390258</v>
      </c>
      <c r="S11" s="3">
        <v>6542</v>
      </c>
      <c r="U11" s="3">
        <v>143162061357</v>
      </c>
      <c r="W11" s="3">
        <v>132599379082.37601</v>
      </c>
      <c r="Y11" s="16">
        <v>2.0332355372545925E-2</v>
      </c>
    </row>
    <row r="12" spans="1:25" ht="24">
      <c r="A12" s="2" t="s">
        <v>16</v>
      </c>
      <c r="C12" s="3">
        <v>1562500</v>
      </c>
      <c r="E12" s="3">
        <v>4081827935</v>
      </c>
      <c r="G12" s="3">
        <v>4260436172</v>
      </c>
      <c r="I12" s="3">
        <v>0</v>
      </c>
      <c r="K12" s="3">
        <v>0</v>
      </c>
      <c r="M12" s="3">
        <v>0</v>
      </c>
      <c r="O12" s="3">
        <v>0</v>
      </c>
      <c r="Q12" s="3">
        <v>1562500</v>
      </c>
      <c r="S12" s="3">
        <v>2477</v>
      </c>
      <c r="U12" s="3">
        <v>4081827935</v>
      </c>
      <c r="W12" s="3">
        <v>3847284141</v>
      </c>
      <c r="Y12" s="16">
        <v>5.8992997490113443E-4</v>
      </c>
    </row>
    <row r="13" spans="1:25" ht="24">
      <c r="A13" s="2" t="s">
        <v>17</v>
      </c>
      <c r="C13" s="3">
        <v>101129410</v>
      </c>
      <c r="E13" s="3">
        <v>663440657744</v>
      </c>
      <c r="G13" s="3">
        <v>638350831566.67505</v>
      </c>
      <c r="I13" s="3">
        <v>0</v>
      </c>
      <c r="K13" s="3">
        <v>0</v>
      </c>
      <c r="M13" s="3">
        <v>0</v>
      </c>
      <c r="O13" s="3">
        <v>0</v>
      </c>
      <c r="Q13" s="3">
        <v>101129410</v>
      </c>
      <c r="S13" s="3">
        <v>6300</v>
      </c>
      <c r="U13" s="3">
        <v>663440657744</v>
      </c>
      <c r="W13" s="3">
        <v>633324447066.15002</v>
      </c>
      <c r="Y13" s="16">
        <v>9.7111900621121475E-2</v>
      </c>
    </row>
    <row r="14" spans="1:25" ht="24">
      <c r="A14" s="2" t="s">
        <v>18</v>
      </c>
      <c r="C14" s="3">
        <v>12600000</v>
      </c>
      <c r="E14" s="3">
        <v>33547102850</v>
      </c>
      <c r="G14" s="3">
        <v>25488436050</v>
      </c>
      <c r="I14" s="3">
        <v>40710537</v>
      </c>
      <c r="K14" s="3">
        <v>72206298346</v>
      </c>
      <c r="M14" s="3">
        <v>0</v>
      </c>
      <c r="O14" s="3">
        <v>0</v>
      </c>
      <c r="Q14" s="3">
        <v>53310537</v>
      </c>
      <c r="S14" s="3">
        <v>1725</v>
      </c>
      <c r="U14" s="3">
        <v>33547102850</v>
      </c>
      <c r="W14" s="3">
        <v>21605676750</v>
      </c>
      <c r="Y14" s="16">
        <v>3.3129438522668045E-3</v>
      </c>
    </row>
    <row r="15" spans="1:25" ht="24">
      <c r="A15" s="2" t="s">
        <v>19</v>
      </c>
      <c r="C15" s="3">
        <v>10335652</v>
      </c>
      <c r="E15" s="3">
        <v>23799277950</v>
      </c>
      <c r="G15" s="3">
        <v>23979877467.9804</v>
      </c>
      <c r="I15" s="3">
        <v>3045352</v>
      </c>
      <c r="K15" s="3">
        <v>6392375704</v>
      </c>
      <c r="M15" s="3">
        <v>0</v>
      </c>
      <c r="O15" s="3">
        <v>0</v>
      </c>
      <c r="Q15" s="3">
        <v>13381004</v>
      </c>
      <c r="S15" s="3">
        <v>2146</v>
      </c>
      <c r="U15" s="3">
        <v>30191653654</v>
      </c>
      <c r="W15" s="3">
        <v>28544776558.225201</v>
      </c>
      <c r="Y15" s="16">
        <v>4.3769627356339009E-3</v>
      </c>
    </row>
    <row r="16" spans="1:25" ht="24">
      <c r="A16" s="2" t="s">
        <v>20</v>
      </c>
      <c r="C16" s="3">
        <v>1013777</v>
      </c>
      <c r="E16" s="3">
        <v>50899696616</v>
      </c>
      <c r="G16" s="3">
        <v>49560900420.483002</v>
      </c>
      <c r="I16" s="3">
        <v>0</v>
      </c>
      <c r="K16" s="3">
        <v>0</v>
      </c>
      <c r="M16" s="3">
        <v>-1013777</v>
      </c>
      <c r="O16" s="3">
        <v>44359032806</v>
      </c>
      <c r="Q16" s="3">
        <v>0</v>
      </c>
      <c r="S16" s="3">
        <v>0</v>
      </c>
      <c r="U16" s="3">
        <v>0</v>
      </c>
      <c r="W16" s="3">
        <v>0</v>
      </c>
      <c r="Y16" s="16">
        <v>0</v>
      </c>
    </row>
    <row r="17" spans="1:25" ht="24">
      <c r="A17" s="2" t="s">
        <v>21</v>
      </c>
      <c r="C17" s="3">
        <v>5400000</v>
      </c>
      <c r="E17" s="3">
        <v>100639892064</v>
      </c>
      <c r="G17" s="3">
        <v>93132544500</v>
      </c>
      <c r="I17" s="3">
        <v>0</v>
      </c>
      <c r="K17" s="3">
        <v>0</v>
      </c>
      <c r="M17" s="3">
        <v>-5400000</v>
      </c>
      <c r="O17" s="3">
        <v>87945157845</v>
      </c>
      <c r="Q17" s="3">
        <v>0</v>
      </c>
      <c r="S17" s="3">
        <v>0</v>
      </c>
      <c r="U17" s="3">
        <v>0</v>
      </c>
      <c r="W17" s="3">
        <v>0</v>
      </c>
      <c r="Y17" s="16">
        <v>0</v>
      </c>
    </row>
    <row r="18" spans="1:25" ht="24">
      <c r="A18" s="2" t="s">
        <v>22</v>
      </c>
      <c r="C18" s="3">
        <v>4988140</v>
      </c>
      <c r="E18" s="3">
        <v>140320549014</v>
      </c>
      <c r="G18" s="3">
        <v>95152858280.729996</v>
      </c>
      <c r="I18" s="3">
        <v>0</v>
      </c>
      <c r="K18" s="3">
        <v>0</v>
      </c>
      <c r="M18" s="3">
        <v>0</v>
      </c>
      <c r="O18" s="3">
        <v>0</v>
      </c>
      <c r="Q18" s="3">
        <v>4988140</v>
      </c>
      <c r="S18" s="3">
        <v>18830</v>
      </c>
      <c r="U18" s="3">
        <v>140320549014</v>
      </c>
      <c r="W18" s="3">
        <v>93367812476.610001</v>
      </c>
      <c r="Y18" s="16">
        <v>1.4316715181994238E-2</v>
      </c>
    </row>
    <row r="19" spans="1:25" ht="24">
      <c r="A19" s="2" t="s">
        <v>23</v>
      </c>
      <c r="C19" s="3">
        <v>22164</v>
      </c>
      <c r="E19" s="3">
        <v>99999307021</v>
      </c>
      <c r="G19" s="3">
        <v>98393088480</v>
      </c>
      <c r="I19" s="3">
        <v>43042</v>
      </c>
      <c r="K19" s="3">
        <v>199998766433</v>
      </c>
      <c r="M19" s="3">
        <v>0</v>
      </c>
      <c r="O19" s="3">
        <v>0</v>
      </c>
      <c r="Q19" s="3">
        <v>65206</v>
      </c>
      <c r="S19" s="3">
        <v>4739990</v>
      </c>
      <c r="U19" s="3">
        <v>299998073454</v>
      </c>
      <c r="W19" s="3">
        <v>308334006048.94397</v>
      </c>
      <c r="Y19" s="16">
        <v>4.7278928663257197E-2</v>
      </c>
    </row>
    <row r="20" spans="1:25" ht="24">
      <c r="A20" s="2" t="s">
        <v>24</v>
      </c>
      <c r="C20" s="3">
        <v>13500000</v>
      </c>
      <c r="E20" s="3">
        <v>50333161050</v>
      </c>
      <c r="G20" s="3">
        <v>50632433775</v>
      </c>
      <c r="I20" s="3">
        <v>0</v>
      </c>
      <c r="K20" s="3">
        <v>0</v>
      </c>
      <c r="M20" s="3">
        <v>-13500000</v>
      </c>
      <c r="O20" s="3">
        <v>47497781282</v>
      </c>
      <c r="Q20" s="3">
        <v>0</v>
      </c>
      <c r="S20" s="3">
        <v>0</v>
      </c>
      <c r="U20" s="3">
        <v>0</v>
      </c>
      <c r="W20" s="3">
        <v>0</v>
      </c>
      <c r="Y20" s="16">
        <v>0</v>
      </c>
    </row>
    <row r="21" spans="1:25" ht="24">
      <c r="A21" s="2" t="s">
        <v>25</v>
      </c>
      <c r="C21" s="3">
        <v>15644557</v>
      </c>
      <c r="E21" s="3">
        <v>73862327943</v>
      </c>
      <c r="G21" s="3">
        <v>50169048303.752098</v>
      </c>
      <c r="I21" s="3">
        <v>44011737</v>
      </c>
      <c r="K21" s="3">
        <v>133001705915</v>
      </c>
      <c r="M21" s="3">
        <v>0</v>
      </c>
      <c r="O21" s="3">
        <v>0</v>
      </c>
      <c r="Q21" s="3">
        <v>59656294</v>
      </c>
      <c r="S21" s="3">
        <v>3088</v>
      </c>
      <c r="U21" s="3">
        <v>206864033858</v>
      </c>
      <c r="W21" s="3">
        <v>183122534988.56201</v>
      </c>
      <c r="Y21" s="16">
        <v>2.807941095859769E-2</v>
      </c>
    </row>
    <row r="22" spans="1:25" ht="24">
      <c r="A22" s="2" t="s">
        <v>26</v>
      </c>
      <c r="C22" s="3">
        <v>75224104</v>
      </c>
      <c r="E22" s="3">
        <v>259705742097</v>
      </c>
      <c r="G22" s="3">
        <v>218496993138.26599</v>
      </c>
      <c r="I22" s="3">
        <v>0</v>
      </c>
      <c r="K22" s="3">
        <v>0</v>
      </c>
      <c r="M22" s="3">
        <v>0</v>
      </c>
      <c r="O22" s="3">
        <v>0</v>
      </c>
      <c r="Q22" s="3">
        <v>75224104</v>
      </c>
      <c r="S22" s="3">
        <v>2692</v>
      </c>
      <c r="U22" s="3">
        <v>259705742097</v>
      </c>
      <c r="W22" s="3">
        <v>201298393404.59</v>
      </c>
      <c r="Y22" s="16">
        <v>3.0866437678279207E-2</v>
      </c>
    </row>
    <row r="23" spans="1:25" ht="24">
      <c r="A23" s="2" t="s">
        <v>27</v>
      </c>
      <c r="C23" s="3">
        <v>3968085</v>
      </c>
      <c r="E23" s="3">
        <v>28144597049</v>
      </c>
      <c r="G23" s="3">
        <v>23706294114.442501</v>
      </c>
      <c r="I23" s="3">
        <v>0</v>
      </c>
      <c r="K23" s="3">
        <v>0</v>
      </c>
      <c r="M23" s="3">
        <v>0</v>
      </c>
      <c r="O23" s="3">
        <v>0</v>
      </c>
      <c r="Q23" s="3">
        <v>3968085</v>
      </c>
      <c r="S23" s="3">
        <v>6930</v>
      </c>
      <c r="U23" s="3">
        <v>28144597049</v>
      </c>
      <c r="W23" s="3">
        <v>27335211017.1525</v>
      </c>
      <c r="Y23" s="16">
        <v>4.1914919091664742E-3</v>
      </c>
    </row>
    <row r="24" spans="1:25" ht="24">
      <c r="A24" s="2" t="s">
        <v>28</v>
      </c>
      <c r="C24" s="3">
        <v>53401288</v>
      </c>
      <c r="E24" s="3">
        <v>235495904636</v>
      </c>
      <c r="G24" s="3">
        <v>210210859332.14401</v>
      </c>
      <c r="I24" s="3">
        <v>0</v>
      </c>
      <c r="K24" s="3">
        <v>0</v>
      </c>
      <c r="M24" s="3">
        <v>-19376450</v>
      </c>
      <c r="O24" s="3">
        <v>72252928679</v>
      </c>
      <c r="Q24" s="3">
        <v>34024838</v>
      </c>
      <c r="S24" s="3">
        <v>3706</v>
      </c>
      <c r="U24" s="3">
        <v>150047129948</v>
      </c>
      <c r="W24" s="3">
        <v>125345778132.713</v>
      </c>
      <c r="Y24" s="16">
        <v>1.9220111912133016E-2</v>
      </c>
    </row>
    <row r="25" spans="1:25" ht="24">
      <c r="A25" s="2" t="s">
        <v>29</v>
      </c>
      <c r="C25" s="3">
        <v>435234108</v>
      </c>
      <c r="E25" s="3">
        <v>1752918987262</v>
      </c>
      <c r="G25" s="3">
        <v>2072366987624.95</v>
      </c>
      <c r="I25" s="3">
        <v>0</v>
      </c>
      <c r="K25" s="3">
        <v>0</v>
      </c>
      <c r="M25" s="3">
        <v>0</v>
      </c>
      <c r="O25" s="3">
        <v>0</v>
      </c>
      <c r="Q25" s="3">
        <v>435234108</v>
      </c>
      <c r="S25" s="3">
        <v>4347</v>
      </c>
      <c r="U25" s="3">
        <v>1752918987262</v>
      </c>
      <c r="W25" s="3">
        <v>1880705489604.52</v>
      </c>
      <c r="Y25" s="16">
        <v>0.28838123247908565</v>
      </c>
    </row>
    <row r="26" spans="1:25" ht="24">
      <c r="A26" s="2" t="s">
        <v>30</v>
      </c>
      <c r="C26" s="3">
        <v>13097756</v>
      </c>
      <c r="E26" s="3">
        <v>35334970687</v>
      </c>
      <c r="G26" s="3">
        <v>37627292376.702003</v>
      </c>
      <c r="I26" s="3">
        <v>0</v>
      </c>
      <c r="K26" s="3">
        <v>0</v>
      </c>
      <c r="M26" s="3">
        <v>0</v>
      </c>
      <c r="O26" s="3">
        <v>0</v>
      </c>
      <c r="Q26" s="3">
        <v>13097756</v>
      </c>
      <c r="S26" s="3">
        <v>2540</v>
      </c>
      <c r="U26" s="3">
        <v>35334970687</v>
      </c>
      <c r="W26" s="3">
        <v>33070353853.571999</v>
      </c>
      <c r="Y26" s="16">
        <v>5.0708999657453069E-3</v>
      </c>
    </row>
    <row r="27" spans="1:25" ht="24">
      <c r="A27" s="2" t="s">
        <v>31</v>
      </c>
      <c r="C27" s="3">
        <v>13989920</v>
      </c>
      <c r="E27" s="3">
        <v>154759402189</v>
      </c>
      <c r="G27" s="3">
        <v>110558105809.2</v>
      </c>
      <c r="I27" s="3">
        <v>0</v>
      </c>
      <c r="K27" s="3">
        <v>0</v>
      </c>
      <c r="M27" s="3">
        <v>0</v>
      </c>
      <c r="O27" s="3">
        <v>0</v>
      </c>
      <c r="Q27" s="3">
        <v>13989920</v>
      </c>
      <c r="S27" s="3">
        <v>6890</v>
      </c>
      <c r="U27" s="3">
        <v>154759402189</v>
      </c>
      <c r="W27" s="3">
        <v>95817025034.639999</v>
      </c>
      <c r="Y27" s="16">
        <v>1.4692269430116558E-2</v>
      </c>
    </row>
    <row r="28" spans="1:25" ht="24">
      <c r="A28" s="2" t="s">
        <v>32</v>
      </c>
      <c r="C28" s="3">
        <v>30982920</v>
      </c>
      <c r="E28" s="3">
        <v>268611684642</v>
      </c>
      <c r="G28" s="3">
        <v>298438159055.94</v>
      </c>
      <c r="I28" s="3">
        <v>8279729</v>
      </c>
      <c r="K28" s="3">
        <v>72130598677</v>
      </c>
      <c r="M28" s="3">
        <v>0</v>
      </c>
      <c r="O28" s="3">
        <v>0</v>
      </c>
      <c r="Q28" s="3">
        <v>39262649</v>
      </c>
      <c r="S28" s="3">
        <v>9250</v>
      </c>
      <c r="U28" s="3">
        <v>340742283319</v>
      </c>
      <c r="W28" s="3">
        <v>361018585205.66199</v>
      </c>
      <c r="Y28" s="16">
        <v>5.5357409825691178E-2</v>
      </c>
    </row>
    <row r="29" spans="1:25" ht="24">
      <c r="A29" s="2" t="s">
        <v>33</v>
      </c>
      <c r="C29" s="3">
        <v>625000</v>
      </c>
      <c r="E29" s="3">
        <v>50358183750</v>
      </c>
      <c r="G29" s="3">
        <v>48459937500</v>
      </c>
      <c r="I29" s="3">
        <v>0</v>
      </c>
      <c r="K29" s="3">
        <v>0</v>
      </c>
      <c r="M29" s="3">
        <v>-625000</v>
      </c>
      <c r="O29" s="3">
        <v>43124751768</v>
      </c>
      <c r="Q29" s="3">
        <v>0</v>
      </c>
      <c r="S29" s="3">
        <v>0</v>
      </c>
      <c r="U29" s="3">
        <v>0</v>
      </c>
      <c r="W29" s="3">
        <v>0</v>
      </c>
      <c r="Y29" s="16">
        <v>0</v>
      </c>
    </row>
    <row r="30" spans="1:25" ht="24">
      <c r="A30" s="2" t="s">
        <v>34</v>
      </c>
      <c r="C30" s="3">
        <v>99164704</v>
      </c>
      <c r="E30" s="3">
        <v>503926662464</v>
      </c>
      <c r="G30" s="3">
        <v>465765334702.91998</v>
      </c>
      <c r="I30" s="3">
        <v>0</v>
      </c>
      <c r="K30" s="3">
        <v>0</v>
      </c>
      <c r="M30" s="3">
        <v>0</v>
      </c>
      <c r="O30" s="3">
        <v>0</v>
      </c>
      <c r="Q30" s="3">
        <v>99164704</v>
      </c>
      <c r="S30" s="3">
        <v>4833</v>
      </c>
      <c r="U30" s="3">
        <v>503926662464</v>
      </c>
      <c r="W30" s="3">
        <v>476411399496.13</v>
      </c>
      <c r="Y30" s="16">
        <v>7.3051366794633199E-2</v>
      </c>
    </row>
    <row r="31" spans="1:25" ht="24">
      <c r="A31" s="2" t="s">
        <v>35</v>
      </c>
      <c r="C31" s="3">
        <v>170312312</v>
      </c>
      <c r="E31" s="3">
        <v>913233728523</v>
      </c>
      <c r="G31" s="3">
        <v>1296829985675.98</v>
      </c>
      <c r="I31" s="3">
        <v>0</v>
      </c>
      <c r="K31" s="3">
        <v>0</v>
      </c>
      <c r="M31" s="3">
        <v>-22949172</v>
      </c>
      <c r="O31" s="3">
        <v>142055760154</v>
      </c>
      <c r="Q31" s="3">
        <v>147363140</v>
      </c>
      <c r="S31" s="3">
        <v>6440</v>
      </c>
      <c r="U31" s="3">
        <v>790177693040</v>
      </c>
      <c r="W31" s="3">
        <v>943371960800</v>
      </c>
      <c r="Y31" s="16">
        <v>0.14465357295199008</v>
      </c>
    </row>
    <row r="32" spans="1:25" ht="24">
      <c r="A32" s="2" t="s">
        <v>36</v>
      </c>
      <c r="C32" s="3">
        <v>250000</v>
      </c>
      <c r="E32" s="3">
        <v>4541620049</v>
      </c>
      <c r="G32" s="3">
        <v>6324643125</v>
      </c>
      <c r="I32" s="3">
        <v>0</v>
      </c>
      <c r="K32" s="3">
        <v>0</v>
      </c>
      <c r="M32" s="3">
        <v>-125000</v>
      </c>
      <c r="O32" s="3">
        <v>3282850209</v>
      </c>
      <c r="Q32" s="3">
        <v>125000</v>
      </c>
      <c r="S32" s="3">
        <v>23550</v>
      </c>
      <c r="U32" s="3">
        <v>2270810027</v>
      </c>
      <c r="W32" s="3">
        <v>2926234687.5</v>
      </c>
      <c r="Y32" s="16">
        <v>4.4869926225490708E-4</v>
      </c>
    </row>
    <row r="33" spans="1:25" ht="24">
      <c r="A33" s="2" t="s">
        <v>37</v>
      </c>
      <c r="C33" s="3">
        <v>6628081</v>
      </c>
      <c r="E33" s="3">
        <v>72251209147</v>
      </c>
      <c r="G33" s="3">
        <v>58573044431.4645</v>
      </c>
      <c r="I33" s="3">
        <v>4525638</v>
      </c>
      <c r="K33" s="3">
        <v>31737627199</v>
      </c>
      <c r="M33" s="3">
        <v>-1475798</v>
      </c>
      <c r="O33" s="3">
        <v>12363961031</v>
      </c>
      <c r="Q33" s="3">
        <v>9677921</v>
      </c>
      <c r="S33" s="3">
        <v>6910</v>
      </c>
      <c r="U33" s="3">
        <v>87901496762</v>
      </c>
      <c r="W33" s="3">
        <v>66476531227.045502</v>
      </c>
      <c r="Y33" s="16">
        <v>1.0193294012355462E-2</v>
      </c>
    </row>
    <row r="34" spans="1:25" ht="24">
      <c r="A34" s="2" t="s">
        <v>38</v>
      </c>
      <c r="C34" s="3">
        <v>5144104</v>
      </c>
      <c r="E34" s="3">
        <v>150560784775</v>
      </c>
      <c r="G34" s="3">
        <v>214255506752.28</v>
      </c>
      <c r="I34" s="3">
        <v>0</v>
      </c>
      <c r="K34" s="3">
        <v>0</v>
      </c>
      <c r="M34" s="3">
        <v>-3144104</v>
      </c>
      <c r="O34" s="3">
        <v>137819195945</v>
      </c>
      <c r="Q34" s="3">
        <v>2000000</v>
      </c>
      <c r="S34" s="3">
        <v>42100</v>
      </c>
      <c r="U34" s="3">
        <v>58537224299</v>
      </c>
      <c r="W34" s="3">
        <v>83699010000</v>
      </c>
      <c r="Y34" s="16">
        <v>1.2834132613796408E-2</v>
      </c>
    </row>
    <row r="35" spans="1:25" ht="24">
      <c r="A35" s="2" t="s">
        <v>42</v>
      </c>
      <c r="C35" s="3">
        <v>0</v>
      </c>
      <c r="E35" s="3">
        <v>0</v>
      </c>
      <c r="G35" s="3">
        <v>0</v>
      </c>
      <c r="I35" s="3">
        <v>5000000</v>
      </c>
      <c r="K35" s="3">
        <v>15279981237</v>
      </c>
      <c r="M35" s="3">
        <v>0</v>
      </c>
      <c r="O35" s="3">
        <v>0</v>
      </c>
      <c r="Q35" s="3">
        <v>5000000</v>
      </c>
      <c r="S35" s="3">
        <v>2929</v>
      </c>
      <c r="U35" s="3">
        <v>15279981237</v>
      </c>
      <c r="W35" s="3">
        <v>14557862250</v>
      </c>
      <c r="Y35" s="16">
        <v>2.2322550134091261E-3</v>
      </c>
    </row>
    <row r="36" spans="1:25" ht="24">
      <c r="A36" s="2" t="s">
        <v>43</v>
      </c>
      <c r="C36" s="3">
        <v>0</v>
      </c>
      <c r="E36" s="3">
        <v>0</v>
      </c>
      <c r="G36" s="3">
        <v>0</v>
      </c>
      <c r="I36" s="3">
        <v>4078051</v>
      </c>
      <c r="K36" s="3">
        <v>0</v>
      </c>
      <c r="M36" s="3">
        <v>0</v>
      </c>
      <c r="O36" s="3">
        <v>0</v>
      </c>
      <c r="Q36" s="3">
        <v>4078051</v>
      </c>
      <c r="S36" s="3">
        <v>5542</v>
      </c>
      <c r="U36" s="3">
        <v>24549867020</v>
      </c>
      <c r="W36" s="3">
        <v>22466085318.080101</v>
      </c>
      <c r="Y36" s="16">
        <v>3.4448760897542812E-3</v>
      </c>
    </row>
    <row r="37" spans="1:25" ht="24">
      <c r="A37" s="2" t="s">
        <v>44</v>
      </c>
      <c r="C37" s="3">
        <v>0</v>
      </c>
      <c r="E37" s="3">
        <v>0</v>
      </c>
      <c r="G37" s="3">
        <v>0</v>
      </c>
      <c r="I37" s="3">
        <v>5640843</v>
      </c>
      <c r="K37" s="3">
        <v>49295842832</v>
      </c>
      <c r="M37" s="3">
        <v>0</v>
      </c>
      <c r="O37" s="3">
        <v>0</v>
      </c>
      <c r="Q37" s="3">
        <v>5640843</v>
      </c>
      <c r="S37" s="3">
        <v>8150</v>
      </c>
      <c r="U37" s="3">
        <v>49295842832</v>
      </c>
      <c r="W37" s="3">
        <v>45699331870.822502</v>
      </c>
      <c r="Y37" s="16">
        <v>7.0073861756791232E-3</v>
      </c>
    </row>
    <row r="38" spans="1:25" ht="24">
      <c r="A38" s="2" t="s">
        <v>45</v>
      </c>
      <c r="C38" s="3">
        <v>0</v>
      </c>
      <c r="E38" s="3">
        <v>0</v>
      </c>
      <c r="G38" s="3">
        <v>0</v>
      </c>
      <c r="I38" s="3">
        <v>17570475</v>
      </c>
      <c r="K38" s="3">
        <v>59627142758</v>
      </c>
      <c r="M38" s="3">
        <v>0</v>
      </c>
      <c r="O38" s="3">
        <v>0</v>
      </c>
      <c r="Q38" s="3">
        <v>17570475</v>
      </c>
      <c r="S38" s="3">
        <v>3616</v>
      </c>
      <c r="U38" s="3">
        <v>59627142758</v>
      </c>
      <c r="W38" s="3">
        <v>63156805316.279999</v>
      </c>
      <c r="Y38" s="16">
        <v>9.6842580920952284E-3</v>
      </c>
    </row>
    <row r="39" spans="1:25" ht="24.75" thickBot="1">
      <c r="A39" s="2" t="s">
        <v>41</v>
      </c>
      <c r="C39" s="3"/>
      <c r="E39" s="3"/>
      <c r="G39" s="3"/>
      <c r="I39" s="3"/>
      <c r="K39" s="3"/>
      <c r="M39" s="3"/>
      <c r="O39" s="3"/>
      <c r="Q39" s="3">
        <v>1441252</v>
      </c>
      <c r="S39" s="3">
        <v>18467</v>
      </c>
      <c r="U39" s="3">
        <v>26615244077</v>
      </c>
      <c r="W39" s="3">
        <v>27707964489</v>
      </c>
      <c r="Y39" s="16">
        <v>4.2486487081530308E-3</v>
      </c>
    </row>
    <row r="40" spans="1:25" ht="23.25" thickBot="1">
      <c r="A40" s="1" t="s">
        <v>46</v>
      </c>
      <c r="C40" s="1" t="s">
        <v>46</v>
      </c>
      <c r="E40" s="4">
        <f>SUM(E11:E38)</f>
        <v>5838479205834</v>
      </c>
      <c r="G40" s="4">
        <f>SUM(G11:G38)</f>
        <v>6357952320366.335</v>
      </c>
      <c r="I40" s="1" t="s">
        <v>46</v>
      </c>
      <c r="K40" s="4">
        <f>SUM(K11:K38)</f>
        <v>639670339101</v>
      </c>
      <c r="M40" s="1" t="s">
        <v>46</v>
      </c>
      <c r="O40" s="4">
        <f>SUM(O11:O38)</f>
        <v>590701419719</v>
      </c>
      <c r="Q40" s="1" t="s">
        <v>46</v>
      </c>
      <c r="S40" s="1" t="s">
        <v>46</v>
      </c>
      <c r="U40" s="4">
        <f>SUM(U11:U39)</f>
        <v>5861441036933</v>
      </c>
      <c r="W40" s="4">
        <f>SUM(W11:W39)</f>
        <v>5875809938819.5752</v>
      </c>
      <c r="Y40" s="17">
        <f>SUM(Y11:Y39)</f>
        <v>0.90097749027465668</v>
      </c>
    </row>
    <row r="41" spans="1:25" ht="23.25" thickTop="1">
      <c r="G41" s="3"/>
      <c r="W41" s="3"/>
    </row>
    <row r="42" spans="1:25">
      <c r="G42" s="3"/>
      <c r="W42" s="3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3"/>
  <sheetViews>
    <sheetView rightToLeft="1" workbookViewId="0">
      <selection activeCell="A3" sqref="A3:K3"/>
    </sheetView>
  </sheetViews>
  <sheetFormatPr defaultRowHeight="22.5"/>
  <cols>
    <col min="1" max="1" width="26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3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14" t="s">
        <v>133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2" ht="24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12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5" spans="1:12" ht="2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25.5">
      <c r="A6" s="15" t="s">
        <v>119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4.75" thickBot="1">
      <c r="A7" s="13" t="s">
        <v>50</v>
      </c>
      <c r="C7" s="13" t="s">
        <v>77</v>
      </c>
      <c r="E7" s="13" t="s">
        <v>5</v>
      </c>
      <c r="F7" s="13" t="s">
        <v>5</v>
      </c>
      <c r="G7" s="13" t="s">
        <v>5</v>
      </c>
      <c r="I7" s="13" t="s">
        <v>6</v>
      </c>
      <c r="J7" s="13" t="s">
        <v>6</v>
      </c>
      <c r="K7" s="13" t="s">
        <v>6</v>
      </c>
    </row>
    <row r="8" spans="1:12" ht="24.75" thickBot="1">
      <c r="A8" s="13" t="s">
        <v>50</v>
      </c>
      <c r="C8" s="13" t="s">
        <v>52</v>
      </c>
      <c r="E8" s="13" t="s">
        <v>53</v>
      </c>
      <c r="G8" s="13" t="s">
        <v>54</v>
      </c>
      <c r="I8" s="13" t="s">
        <v>52</v>
      </c>
      <c r="K8" s="13" t="s">
        <v>49</v>
      </c>
    </row>
    <row r="9" spans="1:12" ht="24">
      <c r="A9" s="2" t="s">
        <v>55</v>
      </c>
      <c r="C9" s="3">
        <v>374018809616</v>
      </c>
      <c r="E9" s="18">
        <v>516267304994</v>
      </c>
      <c r="F9" s="18"/>
      <c r="G9" s="18">
        <v>752731152500</v>
      </c>
      <c r="I9" s="3">
        <v>137554962110</v>
      </c>
      <c r="K9" s="16">
        <v>2.1092228276122744E-2</v>
      </c>
    </row>
    <row r="10" spans="1:12" ht="24.75" thickBot="1">
      <c r="A10" s="2" t="s">
        <v>57</v>
      </c>
      <c r="C10" s="3">
        <v>181282</v>
      </c>
      <c r="E10" s="1">
        <v>0</v>
      </c>
      <c r="G10" s="1">
        <v>0</v>
      </c>
      <c r="I10" s="3">
        <v>181282</v>
      </c>
      <c r="K10" s="16">
        <v>2.7797189339446672E-8</v>
      </c>
    </row>
    <row r="11" spans="1:12" ht="23.25" thickBot="1">
      <c r="A11" s="1" t="s">
        <v>46</v>
      </c>
      <c r="C11" s="4">
        <f>SUM(C9:C10)</f>
        <v>374018990898</v>
      </c>
      <c r="E11" s="4">
        <f>SUM(E9:E10)</f>
        <v>516267304994</v>
      </c>
      <c r="G11" s="4">
        <f>SUM(G9:G10)</f>
        <v>752731152500</v>
      </c>
      <c r="I11" s="4">
        <f>SUM(I9:I10)</f>
        <v>137555143392</v>
      </c>
      <c r="K11" s="17">
        <f>SUM(K9:K10)</f>
        <v>2.1092256073312082E-2</v>
      </c>
    </row>
    <row r="12" spans="1:12" ht="23.25" thickTop="1">
      <c r="I12" s="3"/>
    </row>
    <row r="13" spans="1:12">
      <c r="K13" s="3"/>
    </row>
  </sheetData>
  <mergeCells count="13">
    <mergeCell ref="I8"/>
    <mergeCell ref="K8"/>
    <mergeCell ref="I7:K7"/>
    <mergeCell ref="A2:K2"/>
    <mergeCell ref="A3:K3"/>
    <mergeCell ref="A4:K4"/>
    <mergeCell ref="A6:L6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E13" sqref="E13"/>
    </sheetView>
  </sheetViews>
  <sheetFormatPr defaultRowHeight="22.5"/>
  <cols>
    <col min="1" max="1" width="59.85546875" style="1" bestFit="1" customWidth="1"/>
    <col min="2" max="2" width="1" style="1" customWidth="1"/>
    <col min="3" max="3" width="22.28515625" style="1" customWidth="1"/>
    <col min="4" max="4" width="1" style="1" customWidth="1"/>
    <col min="5" max="5" width="21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4" t="s">
        <v>0</v>
      </c>
      <c r="B2" s="14" t="s">
        <v>0</v>
      </c>
      <c r="C2" s="14"/>
      <c r="D2" s="14"/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</row>
    <row r="3" spans="1:11" ht="24">
      <c r="A3" s="14" t="s">
        <v>58</v>
      </c>
      <c r="B3" s="14" t="s">
        <v>58</v>
      </c>
      <c r="C3" s="14"/>
      <c r="D3" s="14"/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</row>
    <row r="4" spans="1:11" ht="24">
      <c r="A4" s="14" t="s">
        <v>2</v>
      </c>
      <c r="B4" s="14" t="s">
        <v>2</v>
      </c>
      <c r="C4" s="14"/>
      <c r="D4" s="14"/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</row>
    <row r="6" spans="1:11" ht="25.5">
      <c r="A6" s="15" t="s">
        <v>120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4.75" thickBot="1">
      <c r="A7" s="13" t="s">
        <v>62</v>
      </c>
      <c r="C7" s="8" t="s">
        <v>121</v>
      </c>
      <c r="E7" s="13" t="s">
        <v>52</v>
      </c>
      <c r="G7" s="13" t="s">
        <v>109</v>
      </c>
      <c r="I7" s="13" t="s">
        <v>13</v>
      </c>
    </row>
    <row r="8" spans="1:11" ht="24">
      <c r="A8" s="10" t="s">
        <v>124</v>
      </c>
      <c r="C8" s="9" t="s">
        <v>122</v>
      </c>
      <c r="E8" s="3">
        <v>-411758747499</v>
      </c>
      <c r="G8" s="1" t="s">
        <v>110</v>
      </c>
      <c r="I8" s="16">
        <v>-6.3137740461839106E-2</v>
      </c>
    </row>
    <row r="9" spans="1:11" ht="24.75" thickBot="1">
      <c r="A9" s="10" t="s">
        <v>125</v>
      </c>
      <c r="C9" s="9" t="s">
        <v>123</v>
      </c>
      <c r="E9" s="3">
        <v>2315778025</v>
      </c>
      <c r="G9" s="1" t="s">
        <v>115</v>
      </c>
      <c r="I9" s="16">
        <v>3.5509383297323987E-4</v>
      </c>
    </row>
    <row r="10" spans="1:11" ht="23.25" thickBot="1">
      <c r="A10" s="1" t="s">
        <v>46</v>
      </c>
      <c r="C10" s="9"/>
      <c r="E10" s="4">
        <f>SUM(E8:E9)</f>
        <v>-409442969474</v>
      </c>
      <c r="G10" s="5" t="s">
        <v>116</v>
      </c>
      <c r="I10" s="17">
        <f>SUM(I8:I9)</f>
        <v>-6.278264662886586E-2</v>
      </c>
    </row>
    <row r="11" spans="1:11" ht="23.25" thickTop="1">
      <c r="C11" s="9"/>
    </row>
    <row r="12" spans="1:11">
      <c r="I12" s="3"/>
    </row>
  </sheetData>
  <mergeCells count="8">
    <mergeCell ref="A7"/>
    <mergeCell ref="E7"/>
    <mergeCell ref="G7"/>
    <mergeCell ref="I7"/>
    <mergeCell ref="A2:I2"/>
    <mergeCell ref="A3:I3"/>
    <mergeCell ref="A4:I4"/>
    <mergeCell ref="A6:K6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3"/>
  <sheetViews>
    <sheetView rightToLeft="1" topLeftCell="A37" workbookViewId="0">
      <selection activeCell="I51" sqref="I51"/>
    </sheetView>
  </sheetViews>
  <sheetFormatPr defaultRowHeight="22.5"/>
  <cols>
    <col min="1" max="1" width="40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1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1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  <c r="T3" s="14" t="s">
        <v>58</v>
      </c>
      <c r="U3" s="14" t="s">
        <v>58</v>
      </c>
    </row>
    <row r="4" spans="1:21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5" spans="1:21" ht="25.5">
      <c r="A5" s="15" t="s">
        <v>126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13" t="s">
        <v>3</v>
      </c>
      <c r="C6" s="13" t="s">
        <v>127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J6" s="13" t="s">
        <v>60</v>
      </c>
      <c r="K6" s="13" t="s">
        <v>60</v>
      </c>
      <c r="M6" s="13" t="s">
        <v>128</v>
      </c>
      <c r="N6" s="13" t="s">
        <v>61</v>
      </c>
      <c r="O6" s="13" t="s">
        <v>61</v>
      </c>
      <c r="P6" s="13" t="s">
        <v>61</v>
      </c>
      <c r="Q6" s="13" t="s">
        <v>61</v>
      </c>
      <c r="R6" s="13" t="s">
        <v>61</v>
      </c>
      <c r="S6" s="13" t="s">
        <v>61</v>
      </c>
      <c r="T6" s="13" t="s">
        <v>61</v>
      </c>
      <c r="U6" s="13" t="s">
        <v>61</v>
      </c>
    </row>
    <row r="7" spans="1:21" ht="24.75" thickBot="1">
      <c r="A7" s="13" t="s">
        <v>3</v>
      </c>
      <c r="C7" s="13" t="s">
        <v>106</v>
      </c>
      <c r="E7" s="13" t="s">
        <v>107</v>
      </c>
      <c r="G7" s="13" t="s">
        <v>108</v>
      </c>
      <c r="I7" s="13" t="s">
        <v>52</v>
      </c>
      <c r="K7" s="13" t="s">
        <v>109</v>
      </c>
      <c r="M7" s="13" t="s">
        <v>106</v>
      </c>
      <c r="O7" s="13" t="s">
        <v>107</v>
      </c>
      <c r="Q7" s="13" t="s">
        <v>108</v>
      </c>
      <c r="S7" s="13" t="s">
        <v>52</v>
      </c>
      <c r="U7" s="13" t="s">
        <v>109</v>
      </c>
    </row>
    <row r="8" spans="1:21" ht="24">
      <c r="A8" s="2" t="s">
        <v>38</v>
      </c>
      <c r="C8" s="3">
        <v>0</v>
      </c>
      <c r="E8" s="3">
        <v>-38532936276</v>
      </c>
      <c r="G8" s="3">
        <v>45795635469</v>
      </c>
      <c r="I8" s="3">
        <f>C8+E8+G8</f>
        <v>7262699193</v>
      </c>
      <c r="K8" s="16">
        <f>I8/$I$51</f>
        <v>-1.7638238986088906E-2</v>
      </c>
      <c r="M8" s="3">
        <v>18383792037</v>
      </c>
      <c r="O8" s="3">
        <v>25161785701</v>
      </c>
      <c r="Q8" s="3">
        <v>45795606201</v>
      </c>
      <c r="S8" s="3">
        <f>M8+O8+Q8</f>
        <v>89341183939</v>
      </c>
      <c r="U8" s="16">
        <f>S8/$S$51</f>
        <v>0.41716591406018178</v>
      </c>
    </row>
    <row r="9" spans="1:21" ht="24">
      <c r="A9" s="2" t="s">
        <v>28</v>
      </c>
      <c r="C9" s="3">
        <v>0</v>
      </c>
      <c r="E9" s="3">
        <v>-1806847821</v>
      </c>
      <c r="G9" s="3">
        <v>-10805304699</v>
      </c>
      <c r="I9" s="3">
        <f t="shared" ref="I9:I50" si="0">C9+E9+G9</f>
        <v>-12612152520</v>
      </c>
      <c r="K9" s="16">
        <f t="shared" ref="K9:K50" si="1">I9/$I$51</f>
        <v>3.0629956489341199E-2</v>
      </c>
      <c r="M9" s="3">
        <v>19010913300</v>
      </c>
      <c r="O9" s="3">
        <v>-20503587416</v>
      </c>
      <c r="Q9" s="3">
        <v>-8653568776</v>
      </c>
      <c r="S9" s="3">
        <f t="shared" ref="S9:S50" si="2">M9+O9+Q9</f>
        <v>-10146242892</v>
      </c>
      <c r="U9" s="16">
        <f t="shared" ref="U9:U50" si="3">S9/$S$51</f>
        <v>-4.7376433842736675E-2</v>
      </c>
    </row>
    <row r="10" spans="1:21" ht="24">
      <c r="A10" s="2" t="s">
        <v>21</v>
      </c>
      <c r="C10" s="3">
        <v>0</v>
      </c>
      <c r="E10" s="3">
        <v>0</v>
      </c>
      <c r="G10" s="3">
        <v>-12694734219</v>
      </c>
      <c r="I10" s="3">
        <f t="shared" si="0"/>
        <v>-12694734219</v>
      </c>
      <c r="K10" s="16">
        <f t="shared" si="1"/>
        <v>3.0830514946208473E-2</v>
      </c>
      <c r="M10" s="3">
        <v>15768000000</v>
      </c>
      <c r="O10" s="3">
        <v>0</v>
      </c>
      <c r="Q10" s="3">
        <v>-12694734219</v>
      </c>
      <c r="S10" s="3">
        <f t="shared" si="2"/>
        <v>3073265781</v>
      </c>
      <c r="U10" s="16">
        <f t="shared" si="3"/>
        <v>1.4350176169101409E-2</v>
      </c>
    </row>
    <row r="11" spans="1:21" ht="24">
      <c r="A11" s="2" t="s">
        <v>20</v>
      </c>
      <c r="C11" s="3">
        <v>0</v>
      </c>
      <c r="E11" s="3">
        <v>0</v>
      </c>
      <c r="G11" s="3">
        <v>-13556073887</v>
      </c>
      <c r="I11" s="3">
        <f t="shared" si="0"/>
        <v>-13556073887</v>
      </c>
      <c r="K11" s="16">
        <f t="shared" si="1"/>
        <v>3.2922370124105066E-2</v>
      </c>
      <c r="M11" s="3">
        <v>2220171630</v>
      </c>
      <c r="O11" s="3">
        <v>0</v>
      </c>
      <c r="Q11" s="3">
        <v>-13556073887</v>
      </c>
      <c r="S11" s="3">
        <f t="shared" si="2"/>
        <v>-11335902257</v>
      </c>
      <c r="U11" s="16">
        <f t="shared" si="3"/>
        <v>-5.2931378545051477E-2</v>
      </c>
    </row>
    <row r="12" spans="1:21" ht="24">
      <c r="A12" s="2" t="s">
        <v>33</v>
      </c>
      <c r="C12" s="3">
        <v>0</v>
      </c>
      <c r="E12" s="3">
        <v>0</v>
      </c>
      <c r="G12" s="3">
        <v>-7233431982</v>
      </c>
      <c r="I12" s="3">
        <f t="shared" si="0"/>
        <v>-7233431982</v>
      </c>
      <c r="K12" s="16">
        <f t="shared" si="1"/>
        <v>1.756716044512829E-2</v>
      </c>
      <c r="M12" s="3">
        <v>5399408284</v>
      </c>
      <c r="O12" s="3">
        <v>0</v>
      </c>
      <c r="Q12" s="3">
        <v>-7233431982</v>
      </c>
      <c r="S12" s="3">
        <f t="shared" si="2"/>
        <v>-1834023698</v>
      </c>
      <c r="U12" s="16">
        <f t="shared" si="3"/>
        <v>-8.5637120379621467E-3</v>
      </c>
    </row>
    <row r="13" spans="1:21" ht="24">
      <c r="A13" s="2" t="s">
        <v>35</v>
      </c>
      <c r="C13" s="3">
        <v>61705372865</v>
      </c>
      <c r="E13" s="3">
        <v>-215175811730</v>
      </c>
      <c r="G13" s="3">
        <v>3773547011</v>
      </c>
      <c r="I13" s="3">
        <f t="shared" si="0"/>
        <v>-149696891854</v>
      </c>
      <c r="K13" s="16">
        <f t="shared" si="1"/>
        <v>0.36355485527205117</v>
      </c>
      <c r="M13" s="3">
        <v>61705372865</v>
      </c>
      <c r="O13" s="3">
        <v>55422664177</v>
      </c>
      <c r="Q13" s="3">
        <v>115675868917</v>
      </c>
      <c r="S13" s="3">
        <f t="shared" si="2"/>
        <v>232803905959</v>
      </c>
      <c r="U13" s="16">
        <f t="shared" si="3"/>
        <v>1.0870446298593552</v>
      </c>
    </row>
    <row r="14" spans="1:21" ht="24">
      <c r="A14" s="2" t="s">
        <v>36</v>
      </c>
      <c r="C14" s="3">
        <v>250000000</v>
      </c>
      <c r="E14" s="3">
        <v>-1127598415</v>
      </c>
      <c r="G14" s="3">
        <v>1012040187</v>
      </c>
      <c r="I14" s="3">
        <f t="shared" si="0"/>
        <v>134441772</v>
      </c>
      <c r="K14" s="16">
        <f t="shared" si="1"/>
        <v>-3.2650617094741021E-4</v>
      </c>
      <c r="M14" s="3">
        <v>250000000</v>
      </c>
      <c r="O14" s="3">
        <v>655424660</v>
      </c>
      <c r="Q14" s="3">
        <v>1012040187</v>
      </c>
      <c r="S14" s="3">
        <f t="shared" si="2"/>
        <v>1917464847</v>
      </c>
      <c r="U14" s="16">
        <f t="shared" si="3"/>
        <v>8.9533285805029703E-3</v>
      </c>
    </row>
    <row r="15" spans="1:21" ht="24">
      <c r="A15" s="2" t="s">
        <v>37</v>
      </c>
      <c r="C15" s="3">
        <v>0</v>
      </c>
      <c r="E15" s="3">
        <v>-7638566874</v>
      </c>
      <c r="G15" s="3">
        <v>-3831612497</v>
      </c>
      <c r="I15" s="3">
        <f t="shared" si="0"/>
        <v>-11470179371</v>
      </c>
      <c r="K15" s="16">
        <f t="shared" si="1"/>
        <v>2.7856552995338263E-2</v>
      </c>
      <c r="M15" s="3">
        <v>31847680411</v>
      </c>
      <c r="O15" s="3">
        <v>-21802830111</v>
      </c>
      <c r="Q15" s="3">
        <v>-25487012219</v>
      </c>
      <c r="S15" s="3">
        <f t="shared" si="2"/>
        <v>-15442161919</v>
      </c>
      <c r="U15" s="16">
        <f t="shared" si="3"/>
        <v>-7.2104972286950758E-2</v>
      </c>
    </row>
    <row r="16" spans="1:21" ht="24">
      <c r="A16" s="2" t="s">
        <v>24</v>
      </c>
      <c r="C16" s="3">
        <v>0</v>
      </c>
      <c r="E16" s="3">
        <v>0</v>
      </c>
      <c r="G16" s="3">
        <v>-2835379768</v>
      </c>
      <c r="I16" s="3">
        <f t="shared" si="0"/>
        <v>-2835379768</v>
      </c>
      <c r="K16" s="16">
        <f t="shared" si="1"/>
        <v>6.8860219369277298E-3</v>
      </c>
      <c r="M16" s="3">
        <v>0</v>
      </c>
      <c r="O16" s="3">
        <v>0</v>
      </c>
      <c r="Q16" s="3">
        <v>-22906798539</v>
      </c>
      <c r="S16" s="3">
        <f t="shared" si="2"/>
        <v>-22906798539</v>
      </c>
      <c r="U16" s="16">
        <f t="shared" si="3"/>
        <v>-0.10696002816840812</v>
      </c>
    </row>
    <row r="17" spans="1:21" ht="24">
      <c r="A17" s="2" t="s">
        <v>19</v>
      </c>
      <c r="C17" s="3">
        <v>0</v>
      </c>
      <c r="E17" s="3">
        <v>-1827476612</v>
      </c>
      <c r="G17" s="3">
        <v>0</v>
      </c>
      <c r="I17" s="3">
        <f t="shared" si="0"/>
        <v>-1827476612</v>
      </c>
      <c r="K17" s="16">
        <f t="shared" si="1"/>
        <v>4.4382217089497002E-3</v>
      </c>
      <c r="M17" s="3">
        <v>258800363</v>
      </c>
      <c r="O17" s="3">
        <v>-1646877095</v>
      </c>
      <c r="Q17" s="3">
        <v>20672416</v>
      </c>
      <c r="S17" s="3">
        <f t="shared" si="2"/>
        <v>-1367404316</v>
      </c>
      <c r="U17" s="16">
        <f t="shared" si="3"/>
        <v>-6.3848993960440069E-3</v>
      </c>
    </row>
    <row r="18" spans="1:21" ht="24">
      <c r="A18" s="2" t="s">
        <v>15</v>
      </c>
      <c r="C18" s="3">
        <v>0</v>
      </c>
      <c r="E18" s="3">
        <v>-10069475607</v>
      </c>
      <c r="G18" s="3">
        <v>0</v>
      </c>
      <c r="I18" s="3">
        <f t="shared" si="0"/>
        <v>-10069475607</v>
      </c>
      <c r="K18" s="16">
        <f t="shared" si="1"/>
        <v>2.4454794629528678E-2</v>
      </c>
      <c r="M18" s="3">
        <v>35220236280</v>
      </c>
      <c r="O18" s="3">
        <v>-6623756488</v>
      </c>
      <c r="Q18" s="3">
        <v>19139594791</v>
      </c>
      <c r="S18" s="3">
        <f t="shared" si="2"/>
        <v>47736074583</v>
      </c>
      <c r="U18" s="16">
        <f t="shared" si="3"/>
        <v>0.22289679080880448</v>
      </c>
    </row>
    <row r="19" spans="1:21" ht="24">
      <c r="A19" s="2" t="s">
        <v>25</v>
      </c>
      <c r="C19" s="3">
        <v>0</v>
      </c>
      <c r="E19" s="3">
        <v>-48219229</v>
      </c>
      <c r="G19" s="3">
        <v>0</v>
      </c>
      <c r="I19" s="3">
        <f t="shared" si="0"/>
        <v>-48219229</v>
      </c>
      <c r="K19" s="16">
        <f t="shared" si="1"/>
        <v>1.1710553641636261E-4</v>
      </c>
      <c r="M19" s="3">
        <v>5757924947</v>
      </c>
      <c r="O19" s="3">
        <v>-23741498869</v>
      </c>
      <c r="Q19" s="3">
        <v>-4313007409</v>
      </c>
      <c r="S19" s="3">
        <f t="shared" si="2"/>
        <v>-22296581331</v>
      </c>
      <c r="U19" s="16">
        <f t="shared" si="3"/>
        <v>-0.10411070596192851</v>
      </c>
    </row>
    <row r="20" spans="1:21" ht="24">
      <c r="A20" s="2" t="s">
        <v>30</v>
      </c>
      <c r="C20" s="3">
        <v>0</v>
      </c>
      <c r="E20" s="3">
        <v>-4556938522</v>
      </c>
      <c r="G20" s="3">
        <v>0</v>
      </c>
      <c r="I20" s="3">
        <f t="shared" si="0"/>
        <v>-4556938522</v>
      </c>
      <c r="K20" s="16">
        <f t="shared" si="1"/>
        <v>1.1067010839911949E-2</v>
      </c>
      <c r="M20" s="3">
        <v>3219313764</v>
      </c>
      <c r="O20" s="3">
        <v>-15884185690</v>
      </c>
      <c r="Q20" s="3">
        <v>-22638542</v>
      </c>
      <c r="S20" s="3">
        <f t="shared" si="2"/>
        <v>-12687510468</v>
      </c>
      <c r="U20" s="16">
        <f t="shared" si="3"/>
        <v>-5.9242520282081088E-2</v>
      </c>
    </row>
    <row r="21" spans="1:21" ht="24">
      <c r="A21" s="2" t="s">
        <v>95</v>
      </c>
      <c r="C21" s="3">
        <v>0</v>
      </c>
      <c r="E21" s="3">
        <v>0</v>
      </c>
      <c r="G21" s="3">
        <v>0</v>
      </c>
      <c r="I21" s="3">
        <f t="shared" si="0"/>
        <v>0</v>
      </c>
      <c r="K21" s="16">
        <f t="shared" si="1"/>
        <v>0</v>
      </c>
      <c r="M21" s="3">
        <v>0</v>
      </c>
      <c r="O21" s="3">
        <v>0</v>
      </c>
      <c r="Q21" s="3">
        <v>0</v>
      </c>
      <c r="S21" s="3">
        <f t="shared" si="2"/>
        <v>0</v>
      </c>
      <c r="U21" s="16">
        <f t="shared" si="3"/>
        <v>0</v>
      </c>
    </row>
    <row r="22" spans="1:21" ht="24">
      <c r="A22" s="2" t="s">
        <v>39</v>
      </c>
      <c r="C22" s="3">
        <v>0</v>
      </c>
      <c r="E22" s="3">
        <v>49019567</v>
      </c>
      <c r="G22" s="3">
        <v>0</v>
      </c>
      <c r="I22" s="3">
        <f t="shared" si="0"/>
        <v>49019567</v>
      </c>
      <c r="K22" s="16">
        <f t="shared" si="1"/>
        <v>-1.1904924254248915E-4</v>
      </c>
      <c r="M22" s="3">
        <v>0</v>
      </c>
      <c r="O22" s="3">
        <v>-816932354</v>
      </c>
      <c r="Q22" s="3">
        <v>5503678440</v>
      </c>
      <c r="S22" s="3">
        <f t="shared" si="2"/>
        <v>4686746086</v>
      </c>
      <c r="U22" s="16">
        <f t="shared" si="3"/>
        <v>2.1884092293528355E-2</v>
      </c>
    </row>
    <row r="23" spans="1:21" ht="24">
      <c r="A23" s="2" t="s">
        <v>96</v>
      </c>
      <c r="C23" s="3">
        <v>0</v>
      </c>
      <c r="E23" s="3">
        <v>0</v>
      </c>
      <c r="G23" s="3">
        <v>0</v>
      </c>
      <c r="I23" s="3">
        <f t="shared" si="0"/>
        <v>0</v>
      </c>
      <c r="K23" s="16">
        <f t="shared" si="1"/>
        <v>0</v>
      </c>
      <c r="M23" s="3">
        <v>0</v>
      </c>
      <c r="O23" s="3">
        <v>0</v>
      </c>
      <c r="Q23" s="3">
        <v>-13616535117</v>
      </c>
      <c r="S23" s="3">
        <f t="shared" si="2"/>
        <v>-13616535117</v>
      </c>
      <c r="U23" s="16">
        <f t="shared" si="3"/>
        <v>-6.3580468357060022E-2</v>
      </c>
    </row>
    <row r="24" spans="1:21" ht="24">
      <c r="A24" s="2" t="s">
        <v>97</v>
      </c>
      <c r="C24" s="3">
        <v>0</v>
      </c>
      <c r="E24" s="3">
        <v>0</v>
      </c>
      <c r="G24" s="3">
        <v>0</v>
      </c>
      <c r="I24" s="3">
        <f t="shared" si="0"/>
        <v>0</v>
      </c>
      <c r="K24" s="16">
        <f t="shared" si="1"/>
        <v>0</v>
      </c>
      <c r="M24" s="3">
        <v>0</v>
      </c>
      <c r="O24" s="3">
        <v>0</v>
      </c>
      <c r="Q24" s="3">
        <v>-5306873970</v>
      </c>
      <c r="S24" s="3">
        <f t="shared" si="2"/>
        <v>-5306873970</v>
      </c>
      <c r="U24" s="16">
        <f t="shared" si="3"/>
        <v>-2.4779690987851658E-2</v>
      </c>
    </row>
    <row r="25" spans="1:21" ht="24">
      <c r="A25" s="2" t="s">
        <v>18</v>
      </c>
      <c r="C25" s="3">
        <v>0</v>
      </c>
      <c r="E25" s="3">
        <v>-6281224095</v>
      </c>
      <c r="G25" s="3">
        <v>0</v>
      </c>
      <c r="I25" s="3">
        <f t="shared" si="0"/>
        <v>-6281224095</v>
      </c>
      <c r="K25" s="16">
        <f t="shared" si="1"/>
        <v>1.5254622113438537E-2</v>
      </c>
      <c r="M25" s="3">
        <v>1431595331</v>
      </c>
      <c r="O25" s="3">
        <v>-14339890895</v>
      </c>
      <c r="Q25" s="3">
        <v>-228741588</v>
      </c>
      <c r="S25" s="3">
        <f t="shared" si="2"/>
        <v>-13137037152</v>
      </c>
      <c r="U25" s="16">
        <f t="shared" si="3"/>
        <v>-6.134152100892775E-2</v>
      </c>
    </row>
    <row r="26" spans="1:21" ht="24">
      <c r="A26" s="2" t="s">
        <v>26</v>
      </c>
      <c r="C26" s="3">
        <v>0</v>
      </c>
      <c r="E26" s="3">
        <v>-17198599733</v>
      </c>
      <c r="G26" s="3">
        <v>0</v>
      </c>
      <c r="I26" s="3">
        <f t="shared" si="0"/>
        <v>-17198599733</v>
      </c>
      <c r="K26" s="16">
        <f t="shared" si="1"/>
        <v>4.1768632330128626E-2</v>
      </c>
      <c r="M26" s="3">
        <v>16759984392</v>
      </c>
      <c r="O26" s="3">
        <v>-64681690402</v>
      </c>
      <c r="Q26" s="3">
        <v>-9779584457</v>
      </c>
      <c r="S26" s="3">
        <f t="shared" si="2"/>
        <v>-57701290467</v>
      </c>
      <c r="U26" s="16">
        <f t="shared" si="3"/>
        <v>-0.26942794486082938</v>
      </c>
    </row>
    <row r="27" spans="1:21" ht="24">
      <c r="A27" s="2" t="s">
        <v>90</v>
      </c>
      <c r="C27" s="3">
        <v>0</v>
      </c>
      <c r="E27" s="3">
        <v>0</v>
      </c>
      <c r="G27" s="3">
        <v>0</v>
      </c>
      <c r="I27" s="3">
        <f t="shared" si="0"/>
        <v>0</v>
      </c>
      <c r="K27" s="16">
        <f t="shared" si="1"/>
        <v>0</v>
      </c>
      <c r="M27" s="3">
        <v>1843434343</v>
      </c>
      <c r="O27" s="3">
        <v>0</v>
      </c>
      <c r="Q27" s="3">
        <v>-1215674737</v>
      </c>
      <c r="S27" s="3">
        <f t="shared" si="2"/>
        <v>627759606</v>
      </c>
      <c r="U27" s="16">
        <f t="shared" si="3"/>
        <v>2.9312339315522708E-3</v>
      </c>
    </row>
    <row r="28" spans="1:21" ht="24">
      <c r="A28" s="2" t="s">
        <v>98</v>
      </c>
      <c r="C28" s="3">
        <v>0</v>
      </c>
      <c r="E28" s="3">
        <v>0</v>
      </c>
      <c r="G28" s="3">
        <v>0</v>
      </c>
      <c r="I28" s="3">
        <f t="shared" si="0"/>
        <v>0</v>
      </c>
      <c r="K28" s="16">
        <f t="shared" si="1"/>
        <v>0</v>
      </c>
      <c r="M28" s="3">
        <v>0</v>
      </c>
      <c r="O28" s="3">
        <v>0</v>
      </c>
      <c r="Q28" s="3">
        <v>-421796622</v>
      </c>
      <c r="S28" s="3">
        <f t="shared" si="2"/>
        <v>-421796622</v>
      </c>
      <c r="U28" s="16">
        <f t="shared" si="3"/>
        <v>-1.9695191579760982E-3</v>
      </c>
    </row>
    <row r="29" spans="1:21" ht="24">
      <c r="A29" s="2" t="s">
        <v>42</v>
      </c>
      <c r="C29" s="3">
        <v>0</v>
      </c>
      <c r="E29" s="3">
        <v>-722118987</v>
      </c>
      <c r="G29" s="3">
        <v>0</v>
      </c>
      <c r="I29" s="3">
        <f t="shared" si="0"/>
        <v>-722118987</v>
      </c>
      <c r="K29" s="16">
        <f t="shared" si="1"/>
        <v>1.7537429171477499E-3</v>
      </c>
      <c r="M29" s="3">
        <v>0</v>
      </c>
      <c r="O29" s="3">
        <v>-722118987</v>
      </c>
      <c r="Q29" s="3">
        <v>-1373023761</v>
      </c>
      <c r="S29" s="3">
        <f t="shared" si="2"/>
        <v>-2095142748</v>
      </c>
      <c r="U29" s="16">
        <f t="shared" si="3"/>
        <v>-9.7829701938217228E-3</v>
      </c>
    </row>
    <row r="30" spans="1:21" ht="24">
      <c r="A30" s="2" t="s">
        <v>17</v>
      </c>
      <c r="C30" s="3">
        <v>2160</v>
      </c>
      <c r="E30" s="3">
        <v>-5026384499</v>
      </c>
      <c r="G30" s="3">
        <v>0</v>
      </c>
      <c r="I30" s="3">
        <f t="shared" si="0"/>
        <v>-5026382339</v>
      </c>
      <c r="K30" s="16">
        <f t="shared" si="1"/>
        <v>1.2207105178772692E-2</v>
      </c>
      <c r="M30" s="3">
        <v>49223175120</v>
      </c>
      <c r="O30" s="3">
        <v>-28388227700</v>
      </c>
      <c r="Q30" s="3">
        <v>14279663289</v>
      </c>
      <c r="S30" s="3">
        <f t="shared" si="2"/>
        <v>35114610709</v>
      </c>
      <c r="U30" s="16">
        <f t="shared" si="3"/>
        <v>0.16396266567599052</v>
      </c>
    </row>
    <row r="31" spans="1:21" ht="24">
      <c r="A31" s="2" t="s">
        <v>31</v>
      </c>
      <c r="C31" s="3">
        <v>0</v>
      </c>
      <c r="E31" s="3">
        <v>-14741080774</v>
      </c>
      <c r="G31" s="3">
        <v>0</v>
      </c>
      <c r="I31" s="3">
        <f t="shared" si="0"/>
        <v>-14741080774</v>
      </c>
      <c r="K31" s="16">
        <f t="shared" si="1"/>
        <v>3.5800285637005928E-2</v>
      </c>
      <c r="M31" s="3">
        <v>22389516890</v>
      </c>
      <c r="O31" s="3">
        <v>-74122604970</v>
      </c>
      <c r="Q31" s="3">
        <v>-36525762639</v>
      </c>
      <c r="S31" s="3">
        <f t="shared" si="2"/>
        <v>-88258850719</v>
      </c>
      <c r="U31" s="16">
        <f t="shared" si="3"/>
        <v>-0.41211211348208238</v>
      </c>
    </row>
    <row r="32" spans="1:21" ht="24">
      <c r="A32" s="2" t="s">
        <v>16</v>
      </c>
      <c r="C32" s="3">
        <v>0</v>
      </c>
      <c r="E32" s="3">
        <v>-619397524</v>
      </c>
      <c r="G32" s="3">
        <v>0</v>
      </c>
      <c r="I32" s="3">
        <f t="shared" si="0"/>
        <v>-619397524</v>
      </c>
      <c r="K32" s="16">
        <f t="shared" si="1"/>
        <v>1.504272897084E-3</v>
      </c>
      <c r="M32" s="3">
        <v>500000000</v>
      </c>
      <c r="O32" s="3">
        <v>45752440</v>
      </c>
      <c r="Q32" s="3">
        <v>1955342739</v>
      </c>
      <c r="S32" s="3">
        <f t="shared" si="2"/>
        <v>2501095179</v>
      </c>
      <c r="U32" s="16">
        <f t="shared" si="3"/>
        <v>1.1678507162065793E-2</v>
      </c>
    </row>
    <row r="33" spans="1:21" ht="24">
      <c r="A33" s="2" t="s">
        <v>29</v>
      </c>
      <c r="C33" s="3">
        <v>0</v>
      </c>
      <c r="E33" s="3">
        <v>-191661498019</v>
      </c>
      <c r="G33" s="3">
        <v>0</v>
      </c>
      <c r="I33" s="3">
        <f t="shared" si="0"/>
        <v>-191661498019</v>
      </c>
      <c r="K33" s="16">
        <f t="shared" si="1"/>
        <v>0.46547037356981824</v>
      </c>
      <c r="M33" s="3">
        <v>169338253879</v>
      </c>
      <c r="O33" s="3">
        <v>-166168334392</v>
      </c>
      <c r="Q33" s="3">
        <v>38959031198</v>
      </c>
      <c r="S33" s="3">
        <f t="shared" si="2"/>
        <v>42128950685</v>
      </c>
      <c r="U33" s="16">
        <f t="shared" si="3"/>
        <v>0.19671512561221449</v>
      </c>
    </row>
    <row r="34" spans="1:21" ht="24">
      <c r="A34" s="2" t="s">
        <v>99</v>
      </c>
      <c r="C34" s="3">
        <v>0</v>
      </c>
      <c r="E34" s="3">
        <v>0</v>
      </c>
      <c r="G34" s="3">
        <v>0</v>
      </c>
      <c r="I34" s="3">
        <f t="shared" si="0"/>
        <v>0</v>
      </c>
      <c r="K34" s="16">
        <f t="shared" si="1"/>
        <v>0</v>
      </c>
      <c r="M34" s="3">
        <v>0</v>
      </c>
      <c r="O34" s="3">
        <v>0</v>
      </c>
      <c r="Q34" s="3">
        <v>0</v>
      </c>
      <c r="S34" s="3">
        <f t="shared" si="2"/>
        <v>0</v>
      </c>
      <c r="U34" s="16">
        <f t="shared" si="3"/>
        <v>0</v>
      </c>
    </row>
    <row r="35" spans="1:21" ht="24">
      <c r="A35" s="2" t="s">
        <v>100</v>
      </c>
      <c r="C35" s="3">
        <v>0</v>
      </c>
      <c r="E35" s="3">
        <v>0</v>
      </c>
      <c r="G35" s="3">
        <v>0</v>
      </c>
      <c r="I35" s="3">
        <f t="shared" si="0"/>
        <v>0</v>
      </c>
      <c r="K35" s="16">
        <f t="shared" si="1"/>
        <v>0</v>
      </c>
      <c r="M35" s="3">
        <v>0</v>
      </c>
      <c r="O35" s="3">
        <v>0</v>
      </c>
      <c r="Q35" s="3">
        <v>7622972</v>
      </c>
      <c r="S35" s="3">
        <f t="shared" si="2"/>
        <v>7622972</v>
      </c>
      <c r="U35" s="16">
        <f t="shared" si="3"/>
        <v>3.5594380352138929E-5</v>
      </c>
    </row>
    <row r="36" spans="1:21" ht="24">
      <c r="A36" s="2" t="s">
        <v>101</v>
      </c>
      <c r="C36" s="3">
        <v>0</v>
      </c>
      <c r="E36" s="3">
        <v>0</v>
      </c>
      <c r="G36" s="3">
        <v>0</v>
      </c>
      <c r="I36" s="3">
        <f t="shared" si="0"/>
        <v>0</v>
      </c>
      <c r="K36" s="16">
        <f t="shared" si="1"/>
        <v>0</v>
      </c>
      <c r="M36" s="3">
        <v>0</v>
      </c>
      <c r="O36" s="3">
        <v>0</v>
      </c>
      <c r="Q36" s="3">
        <v>-1508918230</v>
      </c>
      <c r="S36" s="3">
        <f t="shared" si="2"/>
        <v>-1508918230</v>
      </c>
      <c r="U36" s="16">
        <f t="shared" si="3"/>
        <v>-7.045678430787395E-3</v>
      </c>
    </row>
    <row r="37" spans="1:21" ht="24">
      <c r="A37" s="2" t="s">
        <v>27</v>
      </c>
      <c r="C37" s="3">
        <v>0</v>
      </c>
      <c r="E37" s="3">
        <v>3628916903</v>
      </c>
      <c r="G37" s="3">
        <v>0</v>
      </c>
      <c r="I37" s="3">
        <f t="shared" si="0"/>
        <v>3628916903</v>
      </c>
      <c r="K37" s="16">
        <f t="shared" si="1"/>
        <v>-8.8132114376241952E-3</v>
      </c>
      <c r="M37" s="3">
        <v>5173168599</v>
      </c>
      <c r="O37" s="3">
        <v>-680587149</v>
      </c>
      <c r="Q37" s="3">
        <v>269903545</v>
      </c>
      <c r="S37" s="3">
        <f t="shared" si="2"/>
        <v>4762484995</v>
      </c>
      <c r="U37" s="16">
        <f t="shared" si="3"/>
        <v>2.2237744325098462E-2</v>
      </c>
    </row>
    <row r="38" spans="1:21" ht="24">
      <c r="A38" s="2" t="s">
        <v>102</v>
      </c>
      <c r="C38" s="3">
        <v>0</v>
      </c>
      <c r="E38" s="3">
        <v>0</v>
      </c>
      <c r="G38" s="3">
        <v>0</v>
      </c>
      <c r="I38" s="3">
        <f t="shared" si="0"/>
        <v>0</v>
      </c>
      <c r="K38" s="16">
        <f t="shared" si="1"/>
        <v>0</v>
      </c>
      <c r="M38" s="3">
        <v>0</v>
      </c>
      <c r="O38" s="3">
        <v>0</v>
      </c>
      <c r="Q38" s="3">
        <v>-1588392830</v>
      </c>
      <c r="S38" s="3">
        <f t="shared" si="2"/>
        <v>-1588392830</v>
      </c>
      <c r="U38" s="16">
        <f t="shared" si="3"/>
        <v>-7.416773738593078E-3</v>
      </c>
    </row>
    <row r="39" spans="1:21" ht="24">
      <c r="A39" s="2" t="s">
        <v>103</v>
      </c>
      <c r="C39" s="3">
        <v>0</v>
      </c>
      <c r="E39" s="3">
        <v>0</v>
      </c>
      <c r="G39" s="3">
        <v>0</v>
      </c>
      <c r="I39" s="3">
        <f t="shared" si="0"/>
        <v>0</v>
      </c>
      <c r="K39" s="16">
        <f t="shared" si="1"/>
        <v>0</v>
      </c>
      <c r="M39" s="3">
        <v>0</v>
      </c>
      <c r="O39" s="3">
        <v>0</v>
      </c>
      <c r="Q39" s="3">
        <v>-603409533</v>
      </c>
      <c r="S39" s="3">
        <f t="shared" si="2"/>
        <v>-603409533</v>
      </c>
      <c r="U39" s="16">
        <f t="shared" si="3"/>
        <v>-2.8175347391684673E-3</v>
      </c>
    </row>
    <row r="40" spans="1:21" ht="24">
      <c r="A40" s="2" t="s">
        <v>104</v>
      </c>
      <c r="C40" s="3">
        <v>0</v>
      </c>
      <c r="E40" s="3">
        <v>0</v>
      </c>
      <c r="G40" s="3">
        <v>0</v>
      </c>
      <c r="I40" s="3">
        <f t="shared" si="0"/>
        <v>0</v>
      </c>
      <c r="K40" s="16">
        <f t="shared" si="1"/>
        <v>0</v>
      </c>
      <c r="M40" s="3">
        <v>0</v>
      </c>
      <c r="O40" s="3">
        <v>0</v>
      </c>
      <c r="Q40" s="3">
        <v>-15319177653</v>
      </c>
      <c r="S40" s="3">
        <f t="shared" si="2"/>
        <v>-15319177653</v>
      </c>
      <c r="U40" s="16">
        <f t="shared" si="3"/>
        <v>-7.1530714800325773E-2</v>
      </c>
    </row>
    <row r="41" spans="1:21" ht="24">
      <c r="A41" s="2" t="s">
        <v>105</v>
      </c>
      <c r="C41" s="3">
        <v>0</v>
      </c>
      <c r="E41" s="3">
        <v>0</v>
      </c>
      <c r="G41" s="3">
        <v>0</v>
      </c>
      <c r="I41" s="3">
        <f t="shared" si="0"/>
        <v>0</v>
      </c>
      <c r="K41" s="16">
        <f t="shared" si="1"/>
        <v>0</v>
      </c>
      <c r="M41" s="3">
        <v>0</v>
      </c>
      <c r="O41" s="3">
        <v>0</v>
      </c>
      <c r="Q41" s="3">
        <v>-842793599</v>
      </c>
      <c r="S41" s="3">
        <f t="shared" si="2"/>
        <v>-842793599</v>
      </c>
      <c r="U41" s="16">
        <f t="shared" si="3"/>
        <v>-3.9353044876924721E-3</v>
      </c>
    </row>
    <row r="42" spans="1:21" ht="24">
      <c r="A42" s="2" t="s">
        <v>22</v>
      </c>
      <c r="C42" s="3">
        <v>0</v>
      </c>
      <c r="E42" s="3">
        <v>-1785045803</v>
      </c>
      <c r="G42" s="3">
        <v>0</v>
      </c>
      <c r="I42" s="3">
        <f t="shared" si="0"/>
        <v>-1785045803</v>
      </c>
      <c r="K42" s="16">
        <f t="shared" si="1"/>
        <v>4.3351739673832554E-3</v>
      </c>
      <c r="M42" s="3">
        <v>34821505040</v>
      </c>
      <c r="O42" s="3">
        <v>-31585393724</v>
      </c>
      <c r="Q42" s="3">
        <v>-27148719429</v>
      </c>
      <c r="S42" s="3">
        <f t="shared" si="2"/>
        <v>-23912608113</v>
      </c>
      <c r="U42" s="16">
        <f t="shared" si="3"/>
        <v>-0.11165651249745706</v>
      </c>
    </row>
    <row r="43" spans="1:21" ht="24">
      <c r="A43" s="2" t="s">
        <v>34</v>
      </c>
      <c r="C43" s="3">
        <v>0</v>
      </c>
      <c r="E43" s="3">
        <v>10646064794</v>
      </c>
      <c r="G43" s="3">
        <v>0</v>
      </c>
      <c r="I43" s="3">
        <f t="shared" si="0"/>
        <v>10646064794</v>
      </c>
      <c r="K43" s="16">
        <f t="shared" si="1"/>
        <v>-2.5855102918064553E-2</v>
      </c>
      <c r="M43" s="3">
        <v>54995478419</v>
      </c>
      <c r="O43" s="3">
        <v>-27515262967</v>
      </c>
      <c r="Q43" s="3">
        <v>-791558963</v>
      </c>
      <c r="S43" s="3">
        <f t="shared" si="2"/>
        <v>26688656489</v>
      </c>
      <c r="U43" s="16">
        <f t="shared" si="3"/>
        <v>0.12461887439138525</v>
      </c>
    </row>
    <row r="44" spans="1:21" ht="24">
      <c r="A44" s="2" t="s">
        <v>32</v>
      </c>
      <c r="C44" s="3">
        <v>29221617054</v>
      </c>
      <c r="E44" s="3">
        <v>-9550172526</v>
      </c>
      <c r="G44" s="3">
        <v>0</v>
      </c>
      <c r="I44" s="3">
        <f t="shared" si="0"/>
        <v>19671444528</v>
      </c>
      <c r="K44" s="16">
        <f t="shared" si="1"/>
        <v>-4.7774199449272838E-2</v>
      </c>
      <c r="M44" s="3">
        <v>29221617054</v>
      </c>
      <c r="O44" s="3">
        <v>15172080666</v>
      </c>
      <c r="Q44" s="3">
        <v>0</v>
      </c>
      <c r="S44" s="3">
        <f t="shared" si="2"/>
        <v>44393697720</v>
      </c>
      <c r="U44" s="16">
        <f t="shared" si="3"/>
        <v>0.20729003883046704</v>
      </c>
    </row>
    <row r="45" spans="1:21" ht="24">
      <c r="A45" s="2" t="s">
        <v>44</v>
      </c>
      <c r="C45" s="3">
        <v>4948671247</v>
      </c>
      <c r="E45" s="3">
        <v>-3596510961</v>
      </c>
      <c r="G45" s="3">
        <v>0</v>
      </c>
      <c r="I45" s="3">
        <f t="shared" si="0"/>
        <v>1352160286</v>
      </c>
      <c r="K45" s="16">
        <f t="shared" si="1"/>
        <v>-3.2838653561410589E-3</v>
      </c>
      <c r="M45" s="3">
        <v>4948671247</v>
      </c>
      <c r="O45" s="3">
        <v>-3596510961</v>
      </c>
      <c r="Q45" s="3">
        <v>0</v>
      </c>
      <c r="S45" s="3">
        <f t="shared" si="2"/>
        <v>1352160286</v>
      </c>
      <c r="U45" s="16">
        <f t="shared" si="3"/>
        <v>6.3137195724897004E-3</v>
      </c>
    </row>
    <row r="46" spans="1:21" ht="24">
      <c r="A46" s="2" t="s">
        <v>45</v>
      </c>
      <c r="C46" s="3">
        <v>0</v>
      </c>
      <c r="E46" s="3">
        <v>3529662558</v>
      </c>
      <c r="G46" s="3">
        <v>0</v>
      </c>
      <c r="I46" s="3">
        <f t="shared" si="0"/>
        <v>3529662558</v>
      </c>
      <c r="K46" s="16">
        <f t="shared" si="1"/>
        <v>-8.5721616831190024E-3</v>
      </c>
      <c r="M46" s="3">
        <v>0</v>
      </c>
      <c r="O46" s="3">
        <v>3529662558</v>
      </c>
      <c r="Q46" s="3">
        <v>0</v>
      </c>
      <c r="S46" s="3">
        <f t="shared" si="2"/>
        <v>3529662558</v>
      </c>
      <c r="U46" s="16">
        <f t="shared" si="3"/>
        <v>1.648125581520641E-2</v>
      </c>
    </row>
    <row r="47" spans="1:21" ht="24">
      <c r="A47" s="2" t="s">
        <v>41</v>
      </c>
      <c r="C47" s="3">
        <v>0</v>
      </c>
      <c r="E47" s="3">
        <v>1279601811</v>
      </c>
      <c r="G47" s="3">
        <v>0</v>
      </c>
      <c r="I47" s="3">
        <f t="shared" si="0"/>
        <v>1279601811</v>
      </c>
      <c r="K47" s="16">
        <f t="shared" si="1"/>
        <v>-3.1076493669466186E-3</v>
      </c>
      <c r="M47" s="3">
        <v>0</v>
      </c>
      <c r="O47" s="3">
        <v>1315917565</v>
      </c>
      <c r="Q47" s="3">
        <v>0</v>
      </c>
      <c r="S47" s="3">
        <f t="shared" si="2"/>
        <v>1315917565</v>
      </c>
      <c r="U47" s="16">
        <f t="shared" si="3"/>
        <v>6.1444893567325848E-3</v>
      </c>
    </row>
    <row r="48" spans="1:21" ht="24">
      <c r="A48" s="2" t="s">
        <v>43</v>
      </c>
      <c r="C48" s="3">
        <v>0</v>
      </c>
      <c r="E48" s="3">
        <v>-2083781701</v>
      </c>
      <c r="G48" s="3">
        <v>0</v>
      </c>
      <c r="I48" s="3">
        <f t="shared" si="0"/>
        <v>-2083781701</v>
      </c>
      <c r="K48" s="16">
        <f t="shared" si="1"/>
        <v>5.0606859323736909E-3</v>
      </c>
      <c r="M48" s="3">
        <v>0</v>
      </c>
      <c r="O48" s="3">
        <v>-2083781701</v>
      </c>
      <c r="Q48" s="3">
        <v>0</v>
      </c>
      <c r="S48" s="3">
        <f t="shared" si="2"/>
        <v>-2083781701</v>
      </c>
      <c r="U48" s="16">
        <f t="shared" si="3"/>
        <v>-9.7299214054860812E-3</v>
      </c>
    </row>
    <row r="49" spans="1:21" ht="24">
      <c r="A49" s="2" t="s">
        <v>40</v>
      </c>
      <c r="C49" s="3">
        <v>0</v>
      </c>
      <c r="E49" s="3">
        <v>-2534827500</v>
      </c>
      <c r="G49" s="3">
        <v>0</v>
      </c>
      <c r="I49" s="3">
        <f t="shared" si="0"/>
        <v>-2534827500</v>
      </c>
      <c r="K49" s="16">
        <f t="shared" si="1"/>
        <v>6.1560987238192333E-3</v>
      </c>
      <c r="M49" s="3">
        <v>0</v>
      </c>
      <c r="O49" s="3">
        <v>-11741725074</v>
      </c>
      <c r="Q49" s="3">
        <v>0</v>
      </c>
      <c r="S49" s="3">
        <f t="shared" si="2"/>
        <v>-11741725074</v>
      </c>
      <c r="U49" s="16">
        <f t="shared" si="3"/>
        <v>-5.4826310299211728E-2</v>
      </c>
    </row>
    <row r="50" spans="1:21" ht="24.75" thickBot="1">
      <c r="A50" s="2" t="s">
        <v>23</v>
      </c>
      <c r="C50" s="3">
        <v>0</v>
      </c>
      <c r="E50" s="3">
        <v>9942151135</v>
      </c>
      <c r="G50" s="3">
        <v>0</v>
      </c>
      <c r="I50" s="3">
        <f t="shared" si="0"/>
        <v>9942151135</v>
      </c>
      <c r="K50" s="16">
        <f t="shared" si="1"/>
        <v>-2.4145573580131762E-2</v>
      </c>
      <c r="M50" s="3">
        <v>0</v>
      </c>
      <c r="O50" s="3">
        <v>8335932594</v>
      </c>
      <c r="Q50" s="3">
        <v>0</v>
      </c>
      <c r="S50" s="3">
        <f t="shared" si="2"/>
        <v>8335932594</v>
      </c>
      <c r="U50" s="16">
        <f t="shared" si="3"/>
        <v>3.8923448143404975E-2</v>
      </c>
    </row>
    <row r="51" spans="1:21" ht="23.25" thickBot="1">
      <c r="A51" s="1" t="s">
        <v>46</v>
      </c>
      <c r="C51" s="4">
        <f>SUM(C8:C50)</f>
        <v>96125663326</v>
      </c>
      <c r="E51" s="4">
        <f>SUM(E8:E50)</f>
        <v>-507509096440</v>
      </c>
      <c r="G51" s="4">
        <f>SUM(G8:G50)</f>
        <v>-375314385</v>
      </c>
      <c r="I51" s="4">
        <f>SUM(I8:I50)</f>
        <v>-411758747499</v>
      </c>
      <c r="K51" s="19">
        <f>SUM(K8:K50)</f>
        <v>0.99999999999999989</v>
      </c>
      <c r="M51" s="4">
        <f>SUM(M8:M50)</f>
        <v>589688014195</v>
      </c>
      <c r="O51" s="4">
        <f>SUM(O8:O50)</f>
        <v>-407006576584</v>
      </c>
      <c r="Q51" s="4">
        <f>SUM(Q8:Q50)</f>
        <v>31480795994</v>
      </c>
      <c r="S51" s="4">
        <f>SUM(S8:S50)</f>
        <v>214162233605</v>
      </c>
      <c r="U51" s="19">
        <f>SUM(U8:U50)</f>
        <v>0.99999999999999989</v>
      </c>
    </row>
    <row r="52" spans="1:21">
      <c r="C52" s="3"/>
      <c r="M52" s="3"/>
    </row>
    <row r="53" spans="1:21">
      <c r="C53" s="3"/>
      <c r="M53" s="3"/>
    </row>
  </sheetData>
  <mergeCells count="17">
    <mergeCell ref="G7"/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E9" sqref="E9"/>
    </sheetView>
  </sheetViews>
  <sheetFormatPr defaultRowHeight="22.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4" t="s">
        <v>133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11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</row>
    <row r="4" spans="1:11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5" spans="1:11" ht="25.5">
      <c r="A5" s="15" t="s">
        <v>129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6.25" thickBot="1">
      <c r="A6" s="11"/>
      <c r="B6" s="11"/>
      <c r="C6" s="11"/>
      <c r="D6" s="7"/>
      <c r="E6" s="11"/>
      <c r="F6" s="11"/>
      <c r="G6" s="11"/>
      <c r="H6" s="7"/>
      <c r="I6" s="11"/>
      <c r="J6" s="11"/>
      <c r="K6" s="12"/>
    </row>
    <row r="7" spans="1:11" ht="24.75" thickBot="1">
      <c r="A7" s="13" t="s">
        <v>111</v>
      </c>
      <c r="B7" s="13" t="s">
        <v>111</v>
      </c>
      <c r="C7" s="13" t="s">
        <v>111</v>
      </c>
      <c r="E7" s="13" t="s">
        <v>127</v>
      </c>
      <c r="F7" s="13" t="s">
        <v>60</v>
      </c>
      <c r="G7" s="13" t="s">
        <v>60</v>
      </c>
      <c r="I7" s="13" t="s">
        <v>128</v>
      </c>
      <c r="J7" s="13" t="s">
        <v>61</v>
      </c>
      <c r="K7" s="13" t="s">
        <v>61</v>
      </c>
    </row>
    <row r="8" spans="1:11" ht="24">
      <c r="A8" s="13" t="s">
        <v>112</v>
      </c>
      <c r="C8" s="13" t="s">
        <v>51</v>
      </c>
      <c r="E8" s="13" t="s">
        <v>113</v>
      </c>
      <c r="G8" s="13" t="s">
        <v>114</v>
      </c>
      <c r="I8" s="13" t="s">
        <v>113</v>
      </c>
      <c r="K8" s="13" t="s">
        <v>114</v>
      </c>
    </row>
    <row r="9" spans="1:11" ht="24">
      <c r="A9" s="2" t="s">
        <v>55</v>
      </c>
      <c r="C9" s="1" t="s">
        <v>56</v>
      </c>
      <c r="E9" s="3">
        <v>2315778025</v>
      </c>
      <c r="G9" s="1">
        <v>100</v>
      </c>
      <c r="I9" s="3">
        <v>6838250754</v>
      </c>
      <c r="K9" s="1">
        <v>100</v>
      </c>
    </row>
  </sheetData>
  <mergeCells count="13">
    <mergeCell ref="I8"/>
    <mergeCell ref="K8"/>
    <mergeCell ref="I7:K7"/>
    <mergeCell ref="A2:K2"/>
    <mergeCell ref="A3:K3"/>
    <mergeCell ref="A4:K4"/>
    <mergeCell ref="A5:J5"/>
    <mergeCell ref="A8"/>
    <mergeCell ref="C8"/>
    <mergeCell ref="A7:C7"/>
    <mergeCell ref="E8"/>
    <mergeCell ref="G8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4"/>
  <sheetViews>
    <sheetView rightToLeft="1" workbookViewId="0">
      <selection activeCell="S29" sqref="S29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</row>
    <row r="4" spans="1:19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5" spans="1:19" ht="25.5">
      <c r="A5" s="15" t="s">
        <v>106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13" t="s">
        <v>3</v>
      </c>
      <c r="C6" s="13" t="s">
        <v>67</v>
      </c>
      <c r="D6" s="13" t="s">
        <v>67</v>
      </c>
      <c r="E6" s="13" t="s">
        <v>67</v>
      </c>
      <c r="F6" s="13" t="s">
        <v>67</v>
      </c>
      <c r="G6" s="13" t="s">
        <v>67</v>
      </c>
      <c r="I6" s="13" t="s">
        <v>127</v>
      </c>
      <c r="J6" s="13" t="s">
        <v>60</v>
      </c>
      <c r="K6" s="13" t="s">
        <v>60</v>
      </c>
      <c r="L6" s="13" t="s">
        <v>60</v>
      </c>
      <c r="M6" s="13" t="s">
        <v>60</v>
      </c>
      <c r="O6" s="13" t="s">
        <v>128</v>
      </c>
      <c r="P6" s="13" t="s">
        <v>61</v>
      </c>
      <c r="Q6" s="13" t="s">
        <v>61</v>
      </c>
      <c r="R6" s="13" t="s">
        <v>61</v>
      </c>
      <c r="S6" s="13" t="s">
        <v>61</v>
      </c>
    </row>
    <row r="7" spans="1:19" ht="24.75" thickBot="1">
      <c r="A7" s="13" t="s">
        <v>3</v>
      </c>
      <c r="C7" s="13" t="s">
        <v>68</v>
      </c>
      <c r="E7" s="13" t="s">
        <v>69</v>
      </c>
      <c r="G7" s="13" t="s">
        <v>70</v>
      </c>
      <c r="I7" s="13" t="s">
        <v>71</v>
      </c>
      <c r="K7" s="13" t="s">
        <v>65</v>
      </c>
      <c r="M7" s="13" t="s">
        <v>72</v>
      </c>
      <c r="O7" s="13" t="s">
        <v>71</v>
      </c>
      <c r="Q7" s="13" t="s">
        <v>65</v>
      </c>
      <c r="S7" s="13" t="s">
        <v>72</v>
      </c>
    </row>
    <row r="8" spans="1:19" ht="24">
      <c r="A8" s="2" t="s">
        <v>34</v>
      </c>
      <c r="C8" s="1" t="s">
        <v>73</v>
      </c>
      <c r="E8" s="3">
        <v>100033467</v>
      </c>
      <c r="G8" s="3">
        <v>575</v>
      </c>
      <c r="I8" s="3">
        <v>0</v>
      </c>
      <c r="K8" s="3">
        <v>0</v>
      </c>
      <c r="M8" s="3">
        <v>0</v>
      </c>
      <c r="O8" s="3">
        <v>57519243525</v>
      </c>
      <c r="Q8" s="3">
        <v>2523765106</v>
      </c>
      <c r="S8" s="3">
        <f>O8-Q8</f>
        <v>54995478419</v>
      </c>
    </row>
    <row r="9" spans="1:19" ht="24">
      <c r="A9" s="2" t="s">
        <v>37</v>
      </c>
      <c r="C9" s="1" t="s">
        <v>74</v>
      </c>
      <c r="E9" s="3">
        <v>19247188</v>
      </c>
      <c r="G9" s="3">
        <v>1700</v>
      </c>
      <c r="I9" s="3">
        <v>0</v>
      </c>
      <c r="K9" s="3">
        <v>0</v>
      </c>
      <c r="M9" s="3">
        <v>0</v>
      </c>
      <c r="O9" s="3">
        <v>32720219600</v>
      </c>
      <c r="Q9" s="3">
        <v>872539189</v>
      </c>
      <c r="S9" s="3">
        <f t="shared" ref="S9:S31" si="0">O9-Q9</f>
        <v>31847680411</v>
      </c>
    </row>
    <row r="10" spans="1:19" ht="24">
      <c r="A10" s="2" t="s">
        <v>21</v>
      </c>
      <c r="C10" s="1" t="s">
        <v>4</v>
      </c>
      <c r="E10" s="3">
        <v>5400000</v>
      </c>
      <c r="G10" s="3">
        <v>2920</v>
      </c>
      <c r="I10" s="3">
        <v>0</v>
      </c>
      <c r="K10" s="3">
        <v>0</v>
      </c>
      <c r="M10" s="3">
        <v>0</v>
      </c>
      <c r="O10" s="3">
        <v>15768000000</v>
      </c>
      <c r="Q10" s="3">
        <v>0</v>
      </c>
      <c r="S10" s="3">
        <f t="shared" si="0"/>
        <v>15768000000</v>
      </c>
    </row>
    <row r="11" spans="1:19" ht="24">
      <c r="A11" s="2" t="s">
        <v>35</v>
      </c>
      <c r="C11" s="1" t="s">
        <v>77</v>
      </c>
      <c r="E11" s="3">
        <v>170312312</v>
      </c>
      <c r="G11" s="3">
        <v>370</v>
      </c>
      <c r="I11" s="3">
        <v>63015555440</v>
      </c>
      <c r="K11" s="3">
        <v>1310182575</v>
      </c>
      <c r="M11" s="3">
        <v>61705372865</v>
      </c>
      <c r="O11" s="3">
        <v>63015555440</v>
      </c>
      <c r="Q11" s="3">
        <v>1310182575</v>
      </c>
      <c r="S11" s="3">
        <f t="shared" si="0"/>
        <v>61705372865</v>
      </c>
    </row>
    <row r="12" spans="1:19" ht="24">
      <c r="A12" s="2" t="s">
        <v>20</v>
      </c>
      <c r="C12" s="1" t="s">
        <v>74</v>
      </c>
      <c r="E12" s="3">
        <v>1013777</v>
      </c>
      <c r="G12" s="3">
        <v>2235</v>
      </c>
      <c r="I12" s="3">
        <v>0</v>
      </c>
      <c r="K12" s="3">
        <v>0</v>
      </c>
      <c r="M12" s="3">
        <v>0</v>
      </c>
      <c r="O12" s="3">
        <v>2265791595</v>
      </c>
      <c r="Q12" s="3">
        <v>45619965</v>
      </c>
      <c r="S12" s="3">
        <f t="shared" si="0"/>
        <v>2220171630</v>
      </c>
    </row>
    <row r="13" spans="1:19" ht="24">
      <c r="A13" s="2" t="s">
        <v>29</v>
      </c>
      <c r="C13" s="1" t="s">
        <v>76</v>
      </c>
      <c r="E13" s="3">
        <v>435234108</v>
      </c>
      <c r="G13" s="3">
        <v>400</v>
      </c>
      <c r="I13" s="3">
        <v>0</v>
      </c>
      <c r="K13" s="3">
        <v>0</v>
      </c>
      <c r="M13" s="3">
        <v>0</v>
      </c>
      <c r="O13" s="3">
        <v>174093643200</v>
      </c>
      <c r="Q13" s="3">
        <v>4755389321</v>
      </c>
      <c r="S13" s="3">
        <f t="shared" si="0"/>
        <v>169338253879</v>
      </c>
    </row>
    <row r="14" spans="1:19" ht="24">
      <c r="A14" s="2" t="s">
        <v>26</v>
      </c>
      <c r="C14" s="1" t="s">
        <v>76</v>
      </c>
      <c r="E14" s="3">
        <v>75224104</v>
      </c>
      <c r="G14" s="3">
        <v>255</v>
      </c>
      <c r="I14" s="3">
        <v>0</v>
      </c>
      <c r="K14" s="3">
        <v>0</v>
      </c>
      <c r="M14" s="3">
        <v>0</v>
      </c>
      <c r="O14" s="3">
        <v>19182146520</v>
      </c>
      <c r="Q14" s="3">
        <v>2422162128</v>
      </c>
      <c r="S14" s="3">
        <f t="shared" si="0"/>
        <v>16759984392</v>
      </c>
    </row>
    <row r="15" spans="1:19" ht="24">
      <c r="A15" s="2" t="s">
        <v>28</v>
      </c>
      <c r="C15" s="1" t="s">
        <v>80</v>
      </c>
      <c r="E15" s="3">
        <v>70410790</v>
      </c>
      <c r="G15" s="3">
        <v>270</v>
      </c>
      <c r="I15" s="3">
        <v>0</v>
      </c>
      <c r="K15" s="3">
        <v>0</v>
      </c>
      <c r="M15" s="3">
        <v>0</v>
      </c>
      <c r="O15" s="3">
        <v>19010913300</v>
      </c>
      <c r="Q15" s="3">
        <v>0</v>
      </c>
      <c r="S15" s="3">
        <f t="shared" si="0"/>
        <v>19010913300</v>
      </c>
    </row>
    <row r="16" spans="1:19" ht="24">
      <c r="A16" s="2" t="s">
        <v>27</v>
      </c>
      <c r="C16" s="1" t="s">
        <v>4</v>
      </c>
      <c r="E16" s="3">
        <v>3087419</v>
      </c>
      <c r="G16" s="3">
        <v>1780</v>
      </c>
      <c r="I16" s="3">
        <v>0</v>
      </c>
      <c r="K16" s="3">
        <v>0</v>
      </c>
      <c r="M16" s="3">
        <v>0</v>
      </c>
      <c r="O16" s="3">
        <v>5495605820</v>
      </c>
      <c r="Q16" s="3">
        <v>322437221</v>
      </c>
      <c r="S16" s="3">
        <f t="shared" si="0"/>
        <v>5173168599</v>
      </c>
    </row>
    <row r="17" spans="1:19" ht="24">
      <c r="A17" s="2" t="s">
        <v>30</v>
      </c>
      <c r="C17" s="1" t="s">
        <v>82</v>
      </c>
      <c r="E17" s="3">
        <v>13097756</v>
      </c>
      <c r="G17" s="3">
        <v>250</v>
      </c>
      <c r="I17" s="3">
        <v>0</v>
      </c>
      <c r="K17" s="3">
        <v>0</v>
      </c>
      <c r="M17" s="3">
        <v>0</v>
      </c>
      <c r="O17" s="3">
        <v>3274439000</v>
      </c>
      <c r="Q17" s="3">
        <v>55125236</v>
      </c>
      <c r="S17" s="3">
        <f t="shared" si="0"/>
        <v>3219313764</v>
      </c>
    </row>
    <row r="18" spans="1:19" ht="24">
      <c r="A18" s="2" t="s">
        <v>22</v>
      </c>
      <c r="C18" s="1" t="s">
        <v>78</v>
      </c>
      <c r="E18" s="3">
        <v>8883037</v>
      </c>
      <c r="G18" s="3">
        <v>3920</v>
      </c>
      <c r="I18" s="3">
        <v>0</v>
      </c>
      <c r="K18" s="3">
        <v>0</v>
      </c>
      <c r="M18" s="3">
        <v>0</v>
      </c>
      <c r="O18" s="3">
        <v>34821505040</v>
      </c>
      <c r="Q18" s="3">
        <v>0</v>
      </c>
      <c r="S18" s="3">
        <f t="shared" si="0"/>
        <v>34821505040</v>
      </c>
    </row>
    <row r="19" spans="1:19" ht="24">
      <c r="A19" s="2" t="s">
        <v>31</v>
      </c>
      <c r="C19" s="1" t="s">
        <v>83</v>
      </c>
      <c r="E19" s="3">
        <v>13989920</v>
      </c>
      <c r="G19" s="3">
        <v>1630</v>
      </c>
      <c r="I19" s="3">
        <v>0</v>
      </c>
      <c r="K19" s="3">
        <v>0</v>
      </c>
      <c r="M19" s="3">
        <v>0</v>
      </c>
      <c r="O19" s="3">
        <v>22803569600</v>
      </c>
      <c r="Q19" s="3">
        <v>414052710</v>
      </c>
      <c r="S19" s="3">
        <f t="shared" si="0"/>
        <v>22389516890</v>
      </c>
    </row>
    <row r="20" spans="1:19" ht="24">
      <c r="A20" s="2" t="s">
        <v>18</v>
      </c>
      <c r="C20" s="1" t="s">
        <v>84</v>
      </c>
      <c r="E20" s="3">
        <v>12600000</v>
      </c>
      <c r="G20" s="3">
        <v>120</v>
      </c>
      <c r="I20" s="3">
        <v>0</v>
      </c>
      <c r="K20" s="3">
        <v>0</v>
      </c>
      <c r="M20" s="3">
        <v>0</v>
      </c>
      <c r="O20" s="3">
        <v>1512000000</v>
      </c>
      <c r="Q20" s="3">
        <v>80404669</v>
      </c>
      <c r="S20" s="3">
        <f t="shared" si="0"/>
        <v>1431595331</v>
      </c>
    </row>
    <row r="21" spans="1:19" ht="24">
      <c r="A21" s="2" t="s">
        <v>25</v>
      </c>
      <c r="C21" s="1" t="s">
        <v>85</v>
      </c>
      <c r="E21" s="3">
        <v>19732067</v>
      </c>
      <c r="G21" s="3">
        <v>300</v>
      </c>
      <c r="I21" s="3">
        <v>0</v>
      </c>
      <c r="K21" s="3">
        <v>0</v>
      </c>
      <c r="M21" s="3">
        <v>0</v>
      </c>
      <c r="O21" s="3">
        <v>5919620100</v>
      </c>
      <c r="Q21" s="3">
        <v>161695153</v>
      </c>
      <c r="S21" s="3">
        <f t="shared" si="0"/>
        <v>5757924947</v>
      </c>
    </row>
    <row r="22" spans="1:19" ht="24">
      <c r="A22" s="2" t="s">
        <v>44</v>
      </c>
      <c r="C22" s="1" t="s">
        <v>86</v>
      </c>
      <c r="E22" s="3">
        <v>5640843</v>
      </c>
      <c r="G22" s="3">
        <v>950</v>
      </c>
      <c r="I22" s="3">
        <v>5358800850</v>
      </c>
      <c r="K22" s="3">
        <v>410129603</v>
      </c>
      <c r="M22" s="3">
        <v>4948671247</v>
      </c>
      <c r="O22" s="3">
        <v>5358800850</v>
      </c>
      <c r="Q22" s="3">
        <v>410129603</v>
      </c>
      <c r="S22" s="3">
        <f t="shared" si="0"/>
        <v>4948671247</v>
      </c>
    </row>
    <row r="23" spans="1:19" ht="24">
      <c r="A23" s="2" t="s">
        <v>19</v>
      </c>
      <c r="C23" s="1" t="s">
        <v>84</v>
      </c>
      <c r="E23" s="3">
        <v>10335652</v>
      </c>
      <c r="G23" s="3">
        <v>26</v>
      </c>
      <c r="I23" s="3">
        <v>0</v>
      </c>
      <c r="K23" s="3">
        <v>0</v>
      </c>
      <c r="M23" s="3">
        <v>0</v>
      </c>
      <c r="O23" s="3">
        <v>268726952</v>
      </c>
      <c r="Q23" s="3">
        <v>9926589</v>
      </c>
      <c r="S23" s="3">
        <f t="shared" si="0"/>
        <v>258800363</v>
      </c>
    </row>
    <row r="24" spans="1:19" ht="24">
      <c r="A24" s="2" t="s">
        <v>33</v>
      </c>
      <c r="C24" s="1" t="s">
        <v>87</v>
      </c>
      <c r="E24" s="3">
        <v>625000</v>
      </c>
      <c r="G24" s="3">
        <v>9000</v>
      </c>
      <c r="I24" s="3">
        <v>0</v>
      </c>
      <c r="K24" s="3">
        <v>0</v>
      </c>
      <c r="M24" s="3">
        <v>0</v>
      </c>
      <c r="O24" s="3">
        <v>5625000000</v>
      </c>
      <c r="Q24" s="3">
        <v>225591716</v>
      </c>
      <c r="S24" s="3">
        <f t="shared" si="0"/>
        <v>5399408284</v>
      </c>
    </row>
    <row r="25" spans="1:19" ht="24">
      <c r="A25" s="2" t="s">
        <v>15</v>
      </c>
      <c r="C25" s="1" t="s">
        <v>88</v>
      </c>
      <c r="E25" s="3">
        <v>33226638</v>
      </c>
      <c r="G25" s="3">
        <v>1060</v>
      </c>
      <c r="I25" s="3">
        <v>0</v>
      </c>
      <c r="K25" s="3">
        <v>0</v>
      </c>
      <c r="M25" s="3">
        <v>0</v>
      </c>
      <c r="O25" s="3">
        <v>35220236280</v>
      </c>
      <c r="Q25" s="3">
        <v>0</v>
      </c>
      <c r="S25" s="3">
        <f t="shared" si="0"/>
        <v>35220236280</v>
      </c>
    </row>
    <row r="26" spans="1:19" ht="24">
      <c r="A26" s="2" t="s">
        <v>38</v>
      </c>
      <c r="C26" s="1" t="s">
        <v>81</v>
      </c>
      <c r="E26" s="3">
        <v>5144104</v>
      </c>
      <c r="G26" s="3">
        <v>3750</v>
      </c>
      <c r="I26" s="3">
        <v>0</v>
      </c>
      <c r="K26" s="3">
        <v>0</v>
      </c>
      <c r="M26" s="3">
        <v>0</v>
      </c>
      <c r="O26" s="3">
        <v>19290390000</v>
      </c>
      <c r="Q26" s="3">
        <v>906597963</v>
      </c>
      <c r="S26" s="3">
        <f t="shared" si="0"/>
        <v>18383792037</v>
      </c>
    </row>
    <row r="27" spans="1:19" ht="24">
      <c r="A27" s="2" t="s">
        <v>16</v>
      </c>
      <c r="C27" s="1" t="s">
        <v>75</v>
      </c>
      <c r="E27" s="3">
        <v>1562500</v>
      </c>
      <c r="G27" s="3">
        <v>320</v>
      </c>
      <c r="I27" s="3">
        <v>0</v>
      </c>
      <c r="K27" s="3">
        <v>0</v>
      </c>
      <c r="M27" s="3">
        <v>0</v>
      </c>
      <c r="O27" s="3">
        <v>500000000</v>
      </c>
      <c r="Q27" s="3">
        <v>0</v>
      </c>
      <c r="S27" s="3">
        <f t="shared" si="0"/>
        <v>500000000</v>
      </c>
    </row>
    <row r="28" spans="1:19" ht="24">
      <c r="A28" s="2" t="s">
        <v>36</v>
      </c>
      <c r="C28" s="1" t="s">
        <v>89</v>
      </c>
      <c r="E28" s="3">
        <v>250000</v>
      </c>
      <c r="G28" s="3">
        <v>1000</v>
      </c>
      <c r="I28" s="3">
        <v>250000000</v>
      </c>
      <c r="K28" s="3">
        <v>0</v>
      </c>
      <c r="M28" s="3">
        <v>250000000</v>
      </c>
      <c r="O28" s="3">
        <v>250000000</v>
      </c>
      <c r="Q28" s="3">
        <v>0</v>
      </c>
      <c r="S28" s="3">
        <f t="shared" si="0"/>
        <v>250000000</v>
      </c>
    </row>
    <row r="29" spans="1:19" ht="24">
      <c r="A29" s="2" t="s">
        <v>90</v>
      </c>
      <c r="C29" s="1" t="s">
        <v>79</v>
      </c>
      <c r="E29" s="3">
        <v>625000</v>
      </c>
      <c r="G29" s="3">
        <v>3000</v>
      </c>
      <c r="I29" s="3">
        <v>0</v>
      </c>
      <c r="K29" s="3">
        <v>0</v>
      </c>
      <c r="M29" s="3">
        <v>0</v>
      </c>
      <c r="O29" s="3">
        <v>1875000000</v>
      </c>
      <c r="Q29" s="3">
        <v>31565657</v>
      </c>
      <c r="S29" s="3">
        <f t="shared" si="0"/>
        <v>1843434343</v>
      </c>
    </row>
    <row r="30" spans="1:19" ht="24">
      <c r="A30" s="2" t="s">
        <v>135</v>
      </c>
      <c r="E30" s="3"/>
      <c r="G30" s="3"/>
      <c r="I30" s="3">
        <v>2160</v>
      </c>
      <c r="K30" s="3">
        <v>0</v>
      </c>
      <c r="M30" s="3">
        <f>I30-K30</f>
        <v>2160</v>
      </c>
      <c r="O30" s="3">
        <v>49223177280</v>
      </c>
      <c r="Q30" s="3">
        <v>0</v>
      </c>
      <c r="S30" s="3">
        <f>O30-Q30</f>
        <v>49223177280</v>
      </c>
    </row>
    <row r="31" spans="1:19" ht="24.75" thickBot="1">
      <c r="A31" s="2" t="s">
        <v>134</v>
      </c>
      <c r="E31" s="3"/>
      <c r="G31" s="3"/>
      <c r="I31" s="3">
        <v>30982920000</v>
      </c>
      <c r="K31" s="3">
        <v>1761302946</v>
      </c>
      <c r="M31" s="3">
        <f>I31-K31</f>
        <v>29221617054</v>
      </c>
      <c r="O31" s="3">
        <v>30982920000</v>
      </c>
      <c r="Q31" s="3">
        <v>1761302946</v>
      </c>
      <c r="S31" s="3">
        <f t="shared" si="0"/>
        <v>29221617054</v>
      </c>
    </row>
    <row r="32" spans="1:19" ht="23.25" thickBot="1">
      <c r="A32" s="1" t="s">
        <v>46</v>
      </c>
      <c r="C32" s="1" t="s">
        <v>46</v>
      </c>
      <c r="E32" s="1" t="s">
        <v>46</v>
      </c>
      <c r="G32" s="1" t="s">
        <v>46</v>
      </c>
      <c r="I32" s="4">
        <f>SUM(I8:I31)</f>
        <v>99607278450</v>
      </c>
      <c r="K32" s="4">
        <f>SUM(K8:K31)</f>
        <v>3481615124</v>
      </c>
      <c r="M32" s="4">
        <f>SUM(M8:M31)</f>
        <v>96125663326</v>
      </c>
      <c r="O32" s="4">
        <f>SUM(O8:O31)</f>
        <v>605996504102</v>
      </c>
      <c r="Q32" s="4">
        <f>SUM(Q8:Q31)</f>
        <v>16308487747</v>
      </c>
      <c r="S32" s="4">
        <f>SUM(S8:S31)</f>
        <v>589688016355</v>
      </c>
    </row>
    <row r="33" spans="15:17" ht="23.25" thickTop="1">
      <c r="O33" s="3"/>
      <c r="Q33" s="3"/>
    </row>
    <row r="34" spans="15:17">
      <c r="O34" s="3"/>
      <c r="Q34" s="3"/>
    </row>
  </sheetData>
  <mergeCells count="17">
    <mergeCell ref="G7"/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K8" sqref="K8"/>
    </sheetView>
  </sheetViews>
  <sheetFormatPr defaultRowHeight="22.5"/>
  <cols>
    <col min="1" max="1" width="26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  <c r="R3" s="14" t="s">
        <v>58</v>
      </c>
      <c r="S3" s="14" t="s">
        <v>58</v>
      </c>
    </row>
    <row r="4" spans="1:19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5" spans="1:19" ht="25.5">
      <c r="A5" s="15" t="s">
        <v>130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9" ht="24">
      <c r="A6" s="13" t="s">
        <v>59</v>
      </c>
      <c r="B6" s="13" t="s">
        <v>59</v>
      </c>
      <c r="C6" s="13" t="s">
        <v>59</v>
      </c>
      <c r="D6" s="13" t="s">
        <v>59</v>
      </c>
      <c r="E6" s="13" t="s">
        <v>59</v>
      </c>
      <c r="F6" s="13" t="s">
        <v>59</v>
      </c>
      <c r="G6" s="13" t="s">
        <v>59</v>
      </c>
      <c r="I6" s="13" t="s">
        <v>127</v>
      </c>
      <c r="J6" s="13" t="s">
        <v>60</v>
      </c>
      <c r="K6" s="13" t="s">
        <v>60</v>
      </c>
      <c r="L6" s="13" t="s">
        <v>60</v>
      </c>
      <c r="M6" s="13" t="s">
        <v>60</v>
      </c>
      <c r="O6" s="13" t="s">
        <v>128</v>
      </c>
      <c r="P6" s="13" t="s">
        <v>61</v>
      </c>
      <c r="Q6" s="13" t="s">
        <v>61</v>
      </c>
      <c r="R6" s="13" t="s">
        <v>61</v>
      </c>
      <c r="S6" s="13" t="s">
        <v>61</v>
      </c>
    </row>
    <row r="7" spans="1:19" ht="24">
      <c r="A7" s="13" t="s">
        <v>62</v>
      </c>
      <c r="C7" s="13" t="s">
        <v>63</v>
      </c>
      <c r="E7" s="13" t="s">
        <v>47</v>
      </c>
      <c r="G7" s="13" t="s">
        <v>48</v>
      </c>
      <c r="I7" s="13" t="s">
        <v>64</v>
      </c>
      <c r="K7" s="13" t="s">
        <v>65</v>
      </c>
      <c r="M7" s="13" t="s">
        <v>66</v>
      </c>
      <c r="O7" s="13" t="s">
        <v>64</v>
      </c>
      <c r="Q7" s="13" t="s">
        <v>65</v>
      </c>
      <c r="S7" s="13" t="s">
        <v>66</v>
      </c>
    </row>
    <row r="8" spans="1:19" ht="24">
      <c r="A8" s="2" t="s">
        <v>55</v>
      </c>
      <c r="C8" s="3">
        <v>1</v>
      </c>
      <c r="E8" s="1" t="s">
        <v>46</v>
      </c>
      <c r="G8" s="3">
        <v>0</v>
      </c>
      <c r="I8" s="3">
        <v>2315778025</v>
      </c>
      <c r="K8" s="3">
        <v>0</v>
      </c>
      <c r="M8" s="3">
        <v>2315778025</v>
      </c>
      <c r="O8" s="3">
        <v>6838250754</v>
      </c>
      <c r="Q8" s="3">
        <v>0</v>
      </c>
      <c r="S8" s="3">
        <v>6838250754</v>
      </c>
    </row>
  </sheetData>
  <mergeCells count="17">
    <mergeCell ref="G7"/>
    <mergeCell ref="A6:G6"/>
    <mergeCell ref="Q7"/>
    <mergeCell ref="S7"/>
    <mergeCell ref="O6:S6"/>
    <mergeCell ref="A2:S2"/>
    <mergeCell ref="A3:S3"/>
    <mergeCell ref="A4:S4"/>
    <mergeCell ref="A5:L5"/>
    <mergeCell ref="I7"/>
    <mergeCell ref="K7"/>
    <mergeCell ref="M7"/>
    <mergeCell ref="I6:M6"/>
    <mergeCell ref="O7"/>
    <mergeCell ref="A7"/>
    <mergeCell ref="C7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workbookViewId="0">
      <selection activeCell="M14" sqref="M14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</row>
    <row r="4" spans="1:17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>
      <c r="A5" s="15" t="s">
        <v>131</v>
      </c>
      <c r="B5" s="15"/>
      <c r="C5" s="15"/>
      <c r="D5" s="15"/>
      <c r="E5" s="15"/>
      <c r="F5" s="15"/>
      <c r="G5" s="15"/>
      <c r="H5" s="15"/>
    </row>
    <row r="6" spans="1:17" ht="24">
      <c r="A6" s="13" t="s">
        <v>3</v>
      </c>
      <c r="C6" s="13" t="s">
        <v>127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K6" s="13" t="s">
        <v>128</v>
      </c>
      <c r="L6" s="13" t="s">
        <v>61</v>
      </c>
      <c r="M6" s="13" t="s">
        <v>61</v>
      </c>
      <c r="N6" s="13" t="s">
        <v>61</v>
      </c>
      <c r="O6" s="13" t="s">
        <v>61</v>
      </c>
      <c r="P6" s="13" t="s">
        <v>61</v>
      </c>
      <c r="Q6" s="13" t="s">
        <v>61</v>
      </c>
    </row>
    <row r="7" spans="1:17" ht="24.75" thickBot="1">
      <c r="A7" s="13" t="s">
        <v>3</v>
      </c>
      <c r="C7" s="13" t="s">
        <v>7</v>
      </c>
      <c r="E7" s="13" t="s">
        <v>91</v>
      </c>
      <c r="G7" s="13" t="s">
        <v>92</v>
      </c>
      <c r="I7" s="13" t="s">
        <v>94</v>
      </c>
      <c r="K7" s="13" t="s">
        <v>7</v>
      </c>
      <c r="M7" s="13" t="s">
        <v>91</v>
      </c>
      <c r="O7" s="13" t="s">
        <v>92</v>
      </c>
      <c r="Q7" s="13" t="s">
        <v>94</v>
      </c>
    </row>
    <row r="8" spans="1:17" ht="24">
      <c r="A8" s="2" t="s">
        <v>38</v>
      </c>
      <c r="C8" s="3">
        <v>3144104</v>
      </c>
      <c r="E8" s="3">
        <v>137819195945</v>
      </c>
      <c r="G8" s="3">
        <v>92023560476</v>
      </c>
      <c r="I8" s="3">
        <v>45795635469</v>
      </c>
      <c r="K8" s="3">
        <v>3144105</v>
      </c>
      <c r="M8" s="3">
        <v>137819195946</v>
      </c>
      <c r="O8" s="3">
        <v>92023589745</v>
      </c>
      <c r="Q8" s="3">
        <v>45795606201</v>
      </c>
    </row>
    <row r="9" spans="1:17" ht="24">
      <c r="A9" s="2" t="s">
        <v>28</v>
      </c>
      <c r="C9" s="3">
        <v>19376450</v>
      </c>
      <c r="E9" s="3">
        <v>72252928679</v>
      </c>
      <c r="G9" s="3">
        <v>83058233378</v>
      </c>
      <c r="I9" s="3">
        <v>-10805304699</v>
      </c>
      <c r="K9" s="3">
        <v>94822632</v>
      </c>
      <c r="M9" s="3">
        <v>397808932725</v>
      </c>
      <c r="O9" s="3">
        <v>406462501501</v>
      </c>
      <c r="Q9" s="3">
        <v>-8653568776</v>
      </c>
    </row>
    <row r="10" spans="1:17" ht="24">
      <c r="A10" s="2" t="s">
        <v>21</v>
      </c>
      <c r="C10" s="3">
        <v>5400000</v>
      </c>
      <c r="E10" s="3">
        <v>87945157845</v>
      </c>
      <c r="G10" s="3">
        <v>100639892064</v>
      </c>
      <c r="I10" s="3">
        <v>-12694734219</v>
      </c>
      <c r="K10" s="3">
        <v>5400000</v>
      </c>
      <c r="M10" s="3">
        <v>87945157845</v>
      </c>
      <c r="O10" s="3">
        <v>100639892064</v>
      </c>
      <c r="Q10" s="3">
        <v>-12694734219</v>
      </c>
    </row>
    <row r="11" spans="1:17" ht="24">
      <c r="A11" s="2" t="s">
        <v>20</v>
      </c>
      <c r="C11" s="3">
        <v>1013777</v>
      </c>
      <c r="E11" s="3">
        <v>44359032806</v>
      </c>
      <c r="G11" s="3">
        <v>57915106693</v>
      </c>
      <c r="I11" s="3">
        <v>-13556073887</v>
      </c>
      <c r="K11" s="3">
        <v>1013777</v>
      </c>
      <c r="M11" s="3">
        <v>44359032806</v>
      </c>
      <c r="O11" s="3">
        <v>57915106693</v>
      </c>
      <c r="Q11" s="3">
        <v>-13556073887</v>
      </c>
    </row>
    <row r="12" spans="1:17" ht="24">
      <c r="A12" s="2" t="s">
        <v>33</v>
      </c>
      <c r="C12" s="3">
        <v>625000</v>
      </c>
      <c r="E12" s="3">
        <v>43124751768</v>
      </c>
      <c r="G12" s="3">
        <v>50358183750</v>
      </c>
      <c r="I12" s="3">
        <v>-7233431982</v>
      </c>
      <c r="K12" s="3">
        <v>625000</v>
      </c>
      <c r="M12" s="3">
        <v>43124751768</v>
      </c>
      <c r="O12" s="3">
        <v>50358183750</v>
      </c>
      <c r="Q12" s="3">
        <v>-7233431982</v>
      </c>
    </row>
    <row r="13" spans="1:17" ht="24">
      <c r="A13" s="2" t="s">
        <v>35</v>
      </c>
      <c r="C13" s="3">
        <v>22949172</v>
      </c>
      <c r="E13" s="3">
        <v>142055760154</v>
      </c>
      <c r="G13" s="3">
        <v>138282213143</v>
      </c>
      <c r="I13" s="3">
        <v>3773547011</v>
      </c>
      <c r="K13" s="3">
        <v>162055084</v>
      </c>
      <c r="M13" s="3">
        <v>1102747147774</v>
      </c>
      <c r="O13" s="3">
        <v>987071278857</v>
      </c>
      <c r="Q13" s="3">
        <v>115675868917</v>
      </c>
    </row>
    <row r="14" spans="1:17" ht="24">
      <c r="A14" s="2" t="s">
        <v>36</v>
      </c>
      <c r="C14" s="3">
        <v>125000</v>
      </c>
      <c r="E14" s="3">
        <v>3282850209</v>
      </c>
      <c r="G14" s="3">
        <v>2270810022</v>
      </c>
      <c r="I14" s="3">
        <v>1012040187</v>
      </c>
      <c r="K14" s="3">
        <v>125000</v>
      </c>
      <c r="M14" s="3">
        <v>3282850209</v>
      </c>
      <c r="O14" s="3">
        <v>2270810022</v>
      </c>
      <c r="Q14" s="3">
        <v>1012040187</v>
      </c>
    </row>
    <row r="15" spans="1:17" ht="24">
      <c r="A15" s="2" t="s">
        <v>37</v>
      </c>
      <c r="C15" s="3">
        <v>1475798</v>
      </c>
      <c r="E15" s="3">
        <v>12363961031</v>
      </c>
      <c r="G15" s="3">
        <v>16195573528</v>
      </c>
      <c r="I15" s="3">
        <v>-3831612497</v>
      </c>
      <c r="K15" s="3">
        <v>14094905</v>
      </c>
      <c r="M15" s="3">
        <v>129192063274</v>
      </c>
      <c r="O15" s="3">
        <v>154679075493</v>
      </c>
      <c r="Q15" s="3">
        <v>-25487012219</v>
      </c>
    </row>
    <row r="16" spans="1:17" ht="24">
      <c r="A16" s="2" t="s">
        <v>24</v>
      </c>
      <c r="C16" s="3">
        <v>13500000</v>
      </c>
      <c r="E16" s="3">
        <v>47497781282</v>
      </c>
      <c r="G16" s="3">
        <v>50333161050</v>
      </c>
      <c r="I16" s="3">
        <v>-2835379768</v>
      </c>
      <c r="K16" s="3">
        <v>26337776</v>
      </c>
      <c r="M16" s="3">
        <v>110503019436</v>
      </c>
      <c r="O16" s="3">
        <v>133409817975</v>
      </c>
      <c r="Q16" s="3">
        <v>-22906798539</v>
      </c>
    </row>
    <row r="17" spans="1:17" ht="24">
      <c r="A17" s="2" t="s">
        <v>19</v>
      </c>
      <c r="C17" s="3">
        <v>0</v>
      </c>
      <c r="E17" s="3">
        <v>0</v>
      </c>
      <c r="G17" s="3">
        <v>0</v>
      </c>
      <c r="I17" s="3">
        <v>0</v>
      </c>
      <c r="K17" s="3">
        <v>513601</v>
      </c>
      <c r="M17" s="3">
        <v>1182422514</v>
      </c>
      <c r="O17" s="3">
        <v>1161750098</v>
      </c>
      <c r="Q17" s="3">
        <v>20672416</v>
      </c>
    </row>
    <row r="18" spans="1:17" ht="24">
      <c r="A18" s="2" t="s">
        <v>15</v>
      </c>
      <c r="C18" s="3">
        <v>0</v>
      </c>
      <c r="E18" s="3">
        <v>0</v>
      </c>
      <c r="G18" s="3">
        <v>0</v>
      </c>
      <c r="I18" s="3">
        <v>0</v>
      </c>
      <c r="K18" s="3">
        <v>28498485</v>
      </c>
      <c r="M18" s="3">
        <v>248037260431</v>
      </c>
      <c r="O18" s="3">
        <v>228897665640</v>
      </c>
      <c r="Q18" s="3">
        <v>19139594791</v>
      </c>
    </row>
    <row r="19" spans="1:17" ht="24">
      <c r="A19" s="2" t="s">
        <v>25</v>
      </c>
      <c r="C19" s="3">
        <v>0</v>
      </c>
      <c r="E19" s="3">
        <v>0</v>
      </c>
      <c r="G19" s="3">
        <v>0</v>
      </c>
      <c r="I19" s="3">
        <v>0</v>
      </c>
      <c r="K19" s="3">
        <v>8861334</v>
      </c>
      <c r="M19" s="3">
        <v>37731071592</v>
      </c>
      <c r="O19" s="3">
        <v>42044079001</v>
      </c>
      <c r="Q19" s="3">
        <v>-4313007409</v>
      </c>
    </row>
    <row r="20" spans="1:17" ht="24">
      <c r="A20" s="2" t="s">
        <v>30</v>
      </c>
      <c r="C20" s="3">
        <v>0</v>
      </c>
      <c r="E20" s="3">
        <v>0</v>
      </c>
      <c r="G20" s="3">
        <v>0</v>
      </c>
      <c r="I20" s="3">
        <v>0</v>
      </c>
      <c r="K20" s="3">
        <v>2641895</v>
      </c>
      <c r="M20" s="3">
        <v>9851782201</v>
      </c>
      <c r="O20" s="3">
        <v>9874420743</v>
      </c>
      <c r="Q20" s="3">
        <v>-22638542</v>
      </c>
    </row>
    <row r="21" spans="1:17" ht="24">
      <c r="A21" s="2" t="s">
        <v>95</v>
      </c>
      <c r="C21" s="3">
        <v>0</v>
      </c>
      <c r="E21" s="3">
        <v>0</v>
      </c>
      <c r="G21" s="3">
        <v>0</v>
      </c>
      <c r="I21" s="3">
        <v>0</v>
      </c>
      <c r="K21" s="3">
        <v>63575746</v>
      </c>
      <c r="M21" s="3">
        <v>353481147760</v>
      </c>
      <c r="O21" s="3">
        <v>353481147760</v>
      </c>
      <c r="Q21" s="3">
        <v>0</v>
      </c>
    </row>
    <row r="22" spans="1:17" ht="24">
      <c r="A22" s="2" t="s">
        <v>39</v>
      </c>
      <c r="C22" s="3">
        <v>0</v>
      </c>
      <c r="E22" s="3">
        <v>0</v>
      </c>
      <c r="G22" s="3">
        <v>0</v>
      </c>
      <c r="I22" s="3">
        <v>0</v>
      </c>
      <c r="K22" s="3">
        <v>826078</v>
      </c>
      <c r="M22" s="3">
        <v>27907786309</v>
      </c>
      <c r="O22" s="3">
        <v>22404107869</v>
      </c>
      <c r="Q22" s="3">
        <v>5503678440</v>
      </c>
    </row>
    <row r="23" spans="1:17" ht="24">
      <c r="A23" s="2" t="s">
        <v>18</v>
      </c>
      <c r="C23" s="3">
        <v>0</v>
      </c>
      <c r="E23" s="3">
        <v>0</v>
      </c>
      <c r="G23" s="3">
        <v>0</v>
      </c>
      <c r="I23" s="3">
        <v>0</v>
      </c>
      <c r="K23" s="3">
        <v>400000</v>
      </c>
      <c r="M23" s="3">
        <v>836245802</v>
      </c>
      <c r="O23" s="3">
        <v>1064987390</v>
      </c>
      <c r="Q23" s="3">
        <v>-228741588</v>
      </c>
    </row>
    <row r="24" spans="1:17" ht="24">
      <c r="A24" s="2" t="s">
        <v>26</v>
      </c>
      <c r="C24" s="3">
        <v>0</v>
      </c>
      <c r="E24" s="3">
        <v>0</v>
      </c>
      <c r="G24" s="3">
        <v>0</v>
      </c>
      <c r="I24" s="3">
        <v>0</v>
      </c>
      <c r="K24" s="3">
        <v>122917490</v>
      </c>
      <c r="M24" s="3">
        <v>424836483177</v>
      </c>
      <c r="O24" s="3">
        <v>434616067634</v>
      </c>
      <c r="Q24" s="3">
        <v>-9779584457</v>
      </c>
    </row>
    <row r="25" spans="1:17" ht="24">
      <c r="A25" s="2" t="s">
        <v>90</v>
      </c>
      <c r="C25" s="3">
        <v>0</v>
      </c>
      <c r="E25" s="3">
        <v>0</v>
      </c>
      <c r="G25" s="3">
        <v>0</v>
      </c>
      <c r="I25" s="3">
        <v>0</v>
      </c>
      <c r="K25" s="3">
        <v>1625000</v>
      </c>
      <c r="M25" s="3">
        <v>12997051704</v>
      </c>
      <c r="O25" s="3">
        <v>14212726441</v>
      </c>
      <c r="Q25" s="3">
        <v>-1215674737</v>
      </c>
    </row>
    <row r="26" spans="1:17" ht="24">
      <c r="A26" s="2" t="s">
        <v>98</v>
      </c>
      <c r="C26" s="3">
        <v>0</v>
      </c>
      <c r="E26" s="3">
        <v>0</v>
      </c>
      <c r="G26" s="3">
        <v>0</v>
      </c>
      <c r="I26" s="3">
        <v>0</v>
      </c>
      <c r="K26" s="3">
        <v>1868006</v>
      </c>
      <c r="M26" s="3">
        <v>15844571729</v>
      </c>
      <c r="O26" s="3">
        <v>16266368351</v>
      </c>
      <c r="Q26" s="3">
        <v>-421796622</v>
      </c>
    </row>
    <row r="27" spans="1:17" ht="24">
      <c r="A27" s="2" t="s">
        <v>42</v>
      </c>
      <c r="C27" s="3">
        <v>0</v>
      </c>
      <c r="E27" s="3">
        <v>0</v>
      </c>
      <c r="G27" s="3">
        <v>0</v>
      </c>
      <c r="I27" s="3">
        <v>0</v>
      </c>
      <c r="K27" s="3">
        <v>15528184</v>
      </c>
      <c r="M27" s="3">
        <v>70403405808</v>
      </c>
      <c r="O27" s="3">
        <v>71776429569</v>
      </c>
      <c r="Q27" s="3">
        <v>-1373023761</v>
      </c>
    </row>
    <row r="28" spans="1:17" ht="24">
      <c r="A28" s="2" t="s">
        <v>17</v>
      </c>
      <c r="C28" s="3">
        <v>0</v>
      </c>
      <c r="E28" s="3">
        <v>0</v>
      </c>
      <c r="G28" s="3">
        <v>0</v>
      </c>
      <c r="I28" s="3">
        <v>0</v>
      </c>
      <c r="K28" s="3">
        <v>14924721</v>
      </c>
      <c r="M28" s="3">
        <v>111935499007</v>
      </c>
      <c r="O28" s="3">
        <v>97655835718</v>
      </c>
      <c r="Q28" s="3">
        <v>14279663289</v>
      </c>
    </row>
    <row r="29" spans="1:17" ht="24">
      <c r="A29" s="2" t="s">
        <v>31</v>
      </c>
      <c r="C29" s="3">
        <v>0</v>
      </c>
      <c r="E29" s="3">
        <v>0</v>
      </c>
      <c r="G29" s="3">
        <v>0</v>
      </c>
      <c r="I29" s="3">
        <v>0</v>
      </c>
      <c r="K29" s="3">
        <v>35528080</v>
      </c>
      <c r="M29" s="3">
        <v>395044163094</v>
      </c>
      <c r="O29" s="3">
        <v>431569925733</v>
      </c>
      <c r="Q29" s="3">
        <v>-36525762639</v>
      </c>
    </row>
    <row r="30" spans="1:17" ht="24">
      <c r="A30" s="2" t="s">
        <v>16</v>
      </c>
      <c r="C30" s="3">
        <v>0</v>
      </c>
      <c r="E30" s="3">
        <v>0</v>
      </c>
      <c r="G30" s="3">
        <v>0</v>
      </c>
      <c r="I30" s="3">
        <v>0</v>
      </c>
      <c r="K30" s="3">
        <v>2342500</v>
      </c>
      <c r="M30" s="3">
        <v>7677438689</v>
      </c>
      <c r="O30" s="3">
        <v>5722095950</v>
      </c>
      <c r="Q30" s="3">
        <v>1955342739</v>
      </c>
    </row>
    <row r="31" spans="1:17" ht="24">
      <c r="A31" s="2" t="s">
        <v>29</v>
      </c>
      <c r="C31" s="3">
        <v>0</v>
      </c>
      <c r="E31" s="3">
        <v>0</v>
      </c>
      <c r="G31" s="3">
        <v>0</v>
      </c>
      <c r="I31" s="3">
        <v>0</v>
      </c>
      <c r="K31" s="3">
        <v>155093025</v>
      </c>
      <c r="M31" s="3">
        <v>825674315431</v>
      </c>
      <c r="O31" s="3">
        <v>786715284233</v>
      </c>
      <c r="Q31" s="3">
        <v>38959031198</v>
      </c>
    </row>
    <row r="32" spans="1:17" ht="24">
      <c r="A32" s="2" t="s">
        <v>100</v>
      </c>
      <c r="C32" s="3">
        <v>0</v>
      </c>
      <c r="E32" s="3">
        <v>0</v>
      </c>
      <c r="G32" s="3">
        <v>0</v>
      </c>
      <c r="I32" s="3">
        <v>0</v>
      </c>
      <c r="K32" s="3">
        <v>100000</v>
      </c>
      <c r="M32" s="3">
        <v>634203900</v>
      </c>
      <c r="O32" s="3">
        <v>626580928</v>
      </c>
      <c r="Q32" s="3">
        <v>7622972</v>
      </c>
    </row>
    <row r="33" spans="1:17" ht="24">
      <c r="A33" s="2" t="s">
        <v>101</v>
      </c>
      <c r="C33" s="3">
        <v>0</v>
      </c>
      <c r="E33" s="3">
        <v>0</v>
      </c>
      <c r="G33" s="3">
        <v>0</v>
      </c>
      <c r="I33" s="3">
        <v>0</v>
      </c>
      <c r="K33" s="3">
        <v>1800000</v>
      </c>
      <c r="M33" s="3">
        <v>8081676170</v>
      </c>
      <c r="O33" s="3">
        <v>9590594400</v>
      </c>
      <c r="Q33" s="3">
        <v>-1508918230</v>
      </c>
    </row>
    <row r="34" spans="1:17" ht="24">
      <c r="A34" s="2" t="s">
        <v>27</v>
      </c>
      <c r="C34" s="3">
        <v>0</v>
      </c>
      <c r="E34" s="3">
        <v>0</v>
      </c>
      <c r="G34" s="3">
        <v>0</v>
      </c>
      <c r="I34" s="3">
        <v>0</v>
      </c>
      <c r="K34" s="3">
        <v>927336</v>
      </c>
      <c r="M34" s="3">
        <v>14234461007</v>
      </c>
      <c r="O34" s="3">
        <v>13964557462</v>
      </c>
      <c r="Q34" s="3">
        <v>269903545</v>
      </c>
    </row>
    <row r="35" spans="1:17" ht="24">
      <c r="A35" s="2" t="s">
        <v>103</v>
      </c>
      <c r="C35" s="3">
        <v>0</v>
      </c>
      <c r="E35" s="3">
        <v>0</v>
      </c>
      <c r="G35" s="3">
        <v>0</v>
      </c>
      <c r="I35" s="3">
        <v>0</v>
      </c>
      <c r="K35" s="3">
        <v>8985692</v>
      </c>
      <c r="M35" s="3">
        <v>30739775475</v>
      </c>
      <c r="O35" s="3">
        <v>31343185008</v>
      </c>
      <c r="Q35" s="3">
        <v>-603409533</v>
      </c>
    </row>
    <row r="36" spans="1:17" ht="24">
      <c r="A36" s="2" t="s">
        <v>104</v>
      </c>
      <c r="C36" s="3">
        <v>0</v>
      </c>
      <c r="E36" s="3">
        <v>0</v>
      </c>
      <c r="G36" s="3">
        <v>0</v>
      </c>
      <c r="I36" s="3">
        <v>0</v>
      </c>
      <c r="K36" s="3">
        <v>26931335</v>
      </c>
      <c r="M36" s="3">
        <v>78735022968</v>
      </c>
      <c r="O36" s="3">
        <v>94054200621</v>
      </c>
      <c r="Q36" s="3">
        <v>-15319177653</v>
      </c>
    </row>
    <row r="37" spans="1:17" ht="24">
      <c r="A37" s="2" t="s">
        <v>105</v>
      </c>
      <c r="C37" s="3">
        <v>0</v>
      </c>
      <c r="E37" s="3">
        <v>0</v>
      </c>
      <c r="G37" s="3">
        <v>0</v>
      </c>
      <c r="I37" s="3">
        <v>0</v>
      </c>
      <c r="K37" s="3">
        <v>5298989</v>
      </c>
      <c r="M37" s="3">
        <v>28444284086</v>
      </c>
      <c r="O37" s="3">
        <v>29287077685</v>
      </c>
      <c r="Q37" s="3">
        <v>-842793599</v>
      </c>
    </row>
    <row r="38" spans="1:17" ht="24">
      <c r="A38" s="2" t="s">
        <v>22</v>
      </c>
      <c r="C38" s="3">
        <v>0</v>
      </c>
      <c r="E38" s="3">
        <v>0</v>
      </c>
      <c r="G38" s="3">
        <v>0</v>
      </c>
      <c r="I38" s="3">
        <v>0</v>
      </c>
      <c r="K38" s="3">
        <v>12750913</v>
      </c>
      <c r="M38" s="3">
        <v>292262416363</v>
      </c>
      <c r="O38" s="3">
        <v>319411135792</v>
      </c>
      <c r="Q38" s="3">
        <v>-27148719429</v>
      </c>
    </row>
    <row r="39" spans="1:17" ht="24">
      <c r="A39" s="2" t="s">
        <v>34</v>
      </c>
      <c r="C39" s="3">
        <v>0</v>
      </c>
      <c r="E39" s="3">
        <v>0</v>
      </c>
      <c r="G39" s="3">
        <v>0</v>
      </c>
      <c r="I39" s="3">
        <v>0</v>
      </c>
      <c r="K39" s="3">
        <v>868763</v>
      </c>
      <c r="M39" s="3">
        <v>3623246121</v>
      </c>
      <c r="O39" s="3">
        <v>4414805084</v>
      </c>
      <c r="Q39" s="3">
        <v>-791558963</v>
      </c>
    </row>
    <row r="40" spans="1:17">
      <c r="A40" s="1" t="s">
        <v>46</v>
      </c>
      <c r="C40" s="1" t="s">
        <v>46</v>
      </c>
      <c r="E40" s="4">
        <f>SUM(E8:E39)</f>
        <v>590701419719</v>
      </c>
      <c r="G40" s="4">
        <f>SUM(G8:G39)</f>
        <v>591076734104</v>
      </c>
      <c r="I40" s="4">
        <f>SUM(I8:I39)</f>
        <v>-375314385</v>
      </c>
      <c r="K40" s="1" t="s">
        <v>46</v>
      </c>
      <c r="M40" s="4">
        <f>SUM(M8:M39)</f>
        <v>5056977883121</v>
      </c>
      <c r="O40" s="4">
        <f>SUM(O8:O39)</f>
        <v>5004985285210</v>
      </c>
      <c r="Q40" s="4">
        <f>SUM(Q8:Q39)</f>
        <v>51992597911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zoomScaleNormal="100" workbookViewId="0">
      <selection activeCell="A33" sqref="A33:XFD33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4">
      <c r="A3" s="14" t="s">
        <v>58</v>
      </c>
      <c r="B3" s="14" t="s">
        <v>58</v>
      </c>
      <c r="C3" s="14" t="s">
        <v>58</v>
      </c>
      <c r="D3" s="14" t="s">
        <v>58</v>
      </c>
      <c r="E3" s="14" t="s">
        <v>58</v>
      </c>
      <c r="F3" s="14" t="s">
        <v>58</v>
      </c>
      <c r="G3" s="14" t="s">
        <v>58</v>
      </c>
      <c r="H3" s="14" t="s">
        <v>58</v>
      </c>
      <c r="I3" s="14" t="s">
        <v>58</v>
      </c>
      <c r="J3" s="14" t="s">
        <v>58</v>
      </c>
      <c r="K3" s="14" t="s">
        <v>58</v>
      </c>
      <c r="L3" s="14" t="s">
        <v>58</v>
      </c>
      <c r="M3" s="14" t="s">
        <v>58</v>
      </c>
      <c r="N3" s="14" t="s">
        <v>58</v>
      </c>
      <c r="O3" s="14" t="s">
        <v>58</v>
      </c>
      <c r="P3" s="14" t="s">
        <v>58</v>
      </c>
      <c r="Q3" s="14" t="s">
        <v>58</v>
      </c>
    </row>
    <row r="4" spans="1:17" ht="24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>
      <c r="A5" s="15" t="s">
        <v>132</v>
      </c>
      <c r="B5" s="15"/>
      <c r="C5" s="15"/>
      <c r="D5" s="15"/>
      <c r="E5" s="15"/>
      <c r="F5" s="15"/>
      <c r="G5" s="15"/>
      <c r="H5" s="15"/>
    </row>
    <row r="6" spans="1:17" ht="24">
      <c r="A6" s="13" t="s">
        <v>3</v>
      </c>
      <c r="C6" s="13" t="s">
        <v>127</v>
      </c>
      <c r="D6" s="13" t="s">
        <v>60</v>
      </c>
      <c r="E6" s="13" t="s">
        <v>60</v>
      </c>
      <c r="F6" s="13" t="s">
        <v>60</v>
      </c>
      <c r="G6" s="13" t="s">
        <v>60</v>
      </c>
      <c r="H6" s="13" t="s">
        <v>60</v>
      </c>
      <c r="I6" s="13" t="s">
        <v>60</v>
      </c>
      <c r="K6" s="13" t="s">
        <v>128</v>
      </c>
      <c r="L6" s="13" t="s">
        <v>61</v>
      </c>
      <c r="M6" s="13" t="s">
        <v>61</v>
      </c>
      <c r="N6" s="13" t="s">
        <v>61</v>
      </c>
      <c r="O6" s="13" t="s">
        <v>61</v>
      </c>
      <c r="P6" s="13" t="s">
        <v>61</v>
      </c>
      <c r="Q6" s="13" t="s">
        <v>61</v>
      </c>
    </row>
    <row r="7" spans="1:17" ht="24">
      <c r="A7" s="13" t="s">
        <v>3</v>
      </c>
      <c r="C7" s="13" t="s">
        <v>7</v>
      </c>
      <c r="E7" s="13" t="s">
        <v>91</v>
      </c>
      <c r="G7" s="13" t="s">
        <v>92</v>
      </c>
      <c r="I7" s="13" t="s">
        <v>93</v>
      </c>
      <c r="K7" s="13" t="s">
        <v>7</v>
      </c>
      <c r="M7" s="13" t="s">
        <v>91</v>
      </c>
      <c r="O7" s="13" t="s">
        <v>92</v>
      </c>
      <c r="Q7" s="13" t="s">
        <v>93</v>
      </c>
    </row>
    <row r="8" spans="1:17" ht="24">
      <c r="A8" s="2" t="s">
        <v>28</v>
      </c>
      <c r="C8" s="3">
        <v>34024838</v>
      </c>
      <c r="E8" s="3">
        <v>125345778132</v>
      </c>
      <c r="G8" s="3">
        <v>127152625954</v>
      </c>
      <c r="I8" s="3">
        <v>-1806847821</v>
      </c>
      <c r="K8" s="3">
        <v>34024838</v>
      </c>
      <c r="M8" s="3">
        <v>125345778132</v>
      </c>
      <c r="O8" s="3">
        <v>145849365549</v>
      </c>
      <c r="Q8" s="3">
        <v>-20503587416</v>
      </c>
    </row>
    <row r="9" spans="1:17" ht="24">
      <c r="A9" s="2" t="s">
        <v>39</v>
      </c>
      <c r="C9" s="3">
        <v>547922</v>
      </c>
      <c r="E9" s="3">
        <v>6312631004</v>
      </c>
      <c r="G9" s="3">
        <v>6263611437</v>
      </c>
      <c r="I9" s="3">
        <v>49019567</v>
      </c>
      <c r="K9" s="3">
        <v>547922</v>
      </c>
      <c r="M9" s="3">
        <v>6312631004</v>
      </c>
      <c r="O9" s="3">
        <v>7129563359</v>
      </c>
      <c r="Q9" s="3">
        <v>-816932354</v>
      </c>
    </row>
    <row r="10" spans="1:17" ht="24">
      <c r="A10" s="2" t="s">
        <v>45</v>
      </c>
      <c r="C10" s="3">
        <v>17570475</v>
      </c>
      <c r="E10" s="3">
        <v>63156805316</v>
      </c>
      <c r="G10" s="3">
        <v>59627142758</v>
      </c>
      <c r="I10" s="3">
        <v>3529662558</v>
      </c>
      <c r="K10" s="3">
        <v>17570475</v>
      </c>
      <c r="M10" s="3">
        <v>63156805316</v>
      </c>
      <c r="O10" s="3">
        <v>59627142758</v>
      </c>
      <c r="Q10" s="3">
        <v>3529662558</v>
      </c>
    </row>
    <row r="11" spans="1:17" ht="24">
      <c r="A11" s="2" t="s">
        <v>22</v>
      </c>
      <c r="C11" s="3">
        <v>4988140</v>
      </c>
      <c r="E11" s="3">
        <v>93367812476</v>
      </c>
      <c r="G11" s="3">
        <v>95152858280</v>
      </c>
      <c r="I11" s="3">
        <v>-1785045803</v>
      </c>
      <c r="K11" s="3">
        <v>4988140</v>
      </c>
      <c r="M11" s="3">
        <v>93367812476</v>
      </c>
      <c r="O11" s="3">
        <v>124953206201</v>
      </c>
      <c r="Q11" s="3">
        <v>-31585393724</v>
      </c>
    </row>
    <row r="12" spans="1:17" ht="24">
      <c r="A12" s="2" t="s">
        <v>32</v>
      </c>
      <c r="C12" s="3">
        <v>39262649</v>
      </c>
      <c r="E12" s="3">
        <v>361018585205</v>
      </c>
      <c r="G12" s="3">
        <v>370568757732</v>
      </c>
      <c r="I12" s="3">
        <v>-9550172526</v>
      </c>
      <c r="K12" s="3">
        <v>39262649</v>
      </c>
      <c r="M12" s="3">
        <v>361018585205</v>
      </c>
      <c r="O12" s="3">
        <v>345846504539</v>
      </c>
      <c r="Q12" s="3">
        <v>15172080666</v>
      </c>
    </row>
    <row r="13" spans="1:17" ht="24">
      <c r="A13" s="2" t="s">
        <v>34</v>
      </c>
      <c r="C13" s="3">
        <v>99164704</v>
      </c>
      <c r="E13" s="3">
        <v>476411399496</v>
      </c>
      <c r="G13" s="3">
        <v>465765334702</v>
      </c>
      <c r="I13" s="3">
        <v>10646064794</v>
      </c>
      <c r="K13" s="3">
        <v>99164704</v>
      </c>
      <c r="M13" s="3">
        <v>476411399496</v>
      </c>
      <c r="O13" s="3">
        <v>503926662464</v>
      </c>
      <c r="Q13" s="3">
        <v>-27515262967</v>
      </c>
    </row>
    <row r="14" spans="1:17" ht="24">
      <c r="A14" s="2" t="s">
        <v>19</v>
      </c>
      <c r="C14" s="3">
        <v>13381004</v>
      </c>
      <c r="E14" s="3">
        <v>28544776558</v>
      </c>
      <c r="G14" s="3">
        <v>30372253171</v>
      </c>
      <c r="I14" s="3">
        <v>-1827476612</v>
      </c>
      <c r="K14" s="3">
        <v>13381004</v>
      </c>
      <c r="M14" s="3">
        <v>28544776558</v>
      </c>
      <c r="O14" s="3">
        <v>30191653654</v>
      </c>
      <c r="Q14" s="3">
        <v>-1646877095</v>
      </c>
    </row>
    <row r="15" spans="1:17" ht="24">
      <c r="A15" s="2" t="s">
        <v>15</v>
      </c>
      <c r="C15" s="3">
        <v>20390258</v>
      </c>
      <c r="E15" s="3">
        <v>132599379082</v>
      </c>
      <c r="G15" s="3">
        <v>142668854690</v>
      </c>
      <c r="I15" s="3">
        <v>-10069475607</v>
      </c>
      <c r="K15" s="3">
        <v>20390258</v>
      </c>
      <c r="M15" s="3">
        <v>132599379082</v>
      </c>
      <c r="O15" s="3">
        <v>139223135571</v>
      </c>
      <c r="Q15" s="3">
        <v>-6623756488</v>
      </c>
    </row>
    <row r="16" spans="1:17" ht="24">
      <c r="A16" s="2" t="s">
        <v>25</v>
      </c>
      <c r="C16" s="3">
        <v>59656294</v>
      </c>
      <c r="E16" s="3">
        <v>183122534988</v>
      </c>
      <c r="G16" s="3">
        <v>183170754218</v>
      </c>
      <c r="I16" s="3">
        <v>-48219229</v>
      </c>
      <c r="K16" s="3">
        <v>59656294</v>
      </c>
      <c r="M16" s="3">
        <v>183122534988</v>
      </c>
      <c r="O16" s="3">
        <v>206864033858</v>
      </c>
      <c r="Q16" s="3">
        <v>-23741498869</v>
      </c>
    </row>
    <row r="17" spans="1:17" ht="24">
      <c r="A17" s="2" t="s">
        <v>35</v>
      </c>
      <c r="C17" s="3">
        <v>147363140</v>
      </c>
      <c r="E17" s="3">
        <v>943371960801</v>
      </c>
      <c r="G17" s="3">
        <v>1158547772532</v>
      </c>
      <c r="I17" s="3">
        <v>-215175811730</v>
      </c>
      <c r="K17" s="3">
        <v>147363140</v>
      </c>
      <c r="M17" s="3">
        <v>943371960801</v>
      </c>
      <c r="O17" s="3">
        <v>887949296624</v>
      </c>
      <c r="Q17" s="3">
        <v>55422664177</v>
      </c>
    </row>
    <row r="18" spans="1:17" ht="24">
      <c r="A18" s="2" t="s">
        <v>27</v>
      </c>
      <c r="C18" s="3">
        <v>3968085</v>
      </c>
      <c r="E18" s="3">
        <v>27335211017</v>
      </c>
      <c r="G18" s="3">
        <v>23706294114</v>
      </c>
      <c r="I18" s="3">
        <v>3628916903</v>
      </c>
      <c r="K18" s="3">
        <v>3968085</v>
      </c>
      <c r="M18" s="3">
        <v>27335211017</v>
      </c>
      <c r="O18" s="3">
        <v>28015798167</v>
      </c>
      <c r="Q18" s="3">
        <v>-680587149</v>
      </c>
    </row>
    <row r="19" spans="1:17" ht="24">
      <c r="A19" s="2" t="s">
        <v>18</v>
      </c>
      <c r="C19" s="3">
        <v>53310537</v>
      </c>
      <c r="E19" s="3">
        <v>91413510300</v>
      </c>
      <c r="G19" s="3">
        <v>97694734396</v>
      </c>
      <c r="I19" s="3">
        <v>-6281224095</v>
      </c>
      <c r="K19" s="3">
        <v>53310537</v>
      </c>
      <c r="M19" s="3">
        <v>91413510300</v>
      </c>
      <c r="O19" s="3">
        <v>105753401196</v>
      </c>
      <c r="Q19" s="3">
        <v>-14339890895</v>
      </c>
    </row>
    <row r="20" spans="1:17" ht="24">
      <c r="A20" s="2" t="s">
        <v>26</v>
      </c>
      <c r="C20" s="3">
        <v>75224104</v>
      </c>
      <c r="E20" s="3">
        <v>201298393404</v>
      </c>
      <c r="G20" s="3">
        <v>218496993138</v>
      </c>
      <c r="I20" s="3">
        <v>-17198599733</v>
      </c>
      <c r="K20" s="3">
        <v>75224104</v>
      </c>
      <c r="M20" s="3">
        <v>201298393404</v>
      </c>
      <c r="O20" s="3">
        <v>265980083807</v>
      </c>
      <c r="Q20" s="3">
        <v>-64681690402</v>
      </c>
    </row>
    <row r="21" spans="1:17" ht="24">
      <c r="A21" s="2" t="s">
        <v>43</v>
      </c>
      <c r="C21" s="3">
        <v>4078051</v>
      </c>
      <c r="E21" s="3">
        <v>22466085318</v>
      </c>
      <c r="G21" s="3">
        <v>24549867020</v>
      </c>
      <c r="I21" s="3">
        <v>-2083781701</v>
      </c>
      <c r="K21" s="3">
        <v>4078051</v>
      </c>
      <c r="M21" s="3">
        <v>22466085318</v>
      </c>
      <c r="O21" s="3">
        <v>24549867020</v>
      </c>
      <c r="Q21" s="3">
        <v>-2083781701</v>
      </c>
    </row>
    <row r="22" spans="1:17" ht="24">
      <c r="A22" s="2" t="s">
        <v>40</v>
      </c>
      <c r="C22" s="3">
        <v>17000000</v>
      </c>
      <c r="E22" s="3">
        <v>136035742500</v>
      </c>
      <c r="G22" s="3">
        <v>138570570000</v>
      </c>
      <c r="I22" s="3">
        <v>-2534827500</v>
      </c>
      <c r="K22" s="3">
        <v>17000000</v>
      </c>
      <c r="M22" s="3">
        <v>136035742500</v>
      </c>
      <c r="O22" s="3">
        <v>147777467574</v>
      </c>
      <c r="Q22" s="3">
        <v>-11741725074</v>
      </c>
    </row>
    <row r="23" spans="1:17" ht="24">
      <c r="A23" s="2" t="s">
        <v>16</v>
      </c>
      <c r="C23" s="3">
        <v>2342500</v>
      </c>
      <c r="E23" s="3">
        <v>5767848383</v>
      </c>
      <c r="G23" s="3">
        <v>6387245908</v>
      </c>
      <c r="I23" s="3">
        <v>-619397524</v>
      </c>
      <c r="K23" s="3">
        <v>2342500</v>
      </c>
      <c r="M23" s="3">
        <v>5767848383</v>
      </c>
      <c r="O23" s="3">
        <v>5722095943</v>
      </c>
      <c r="Q23" s="3">
        <v>45752440</v>
      </c>
    </row>
    <row r="24" spans="1:17" ht="24">
      <c r="A24" s="2" t="s">
        <v>29</v>
      </c>
      <c r="C24" s="3">
        <v>435234108</v>
      </c>
      <c r="E24" s="3">
        <v>1880705489604</v>
      </c>
      <c r="G24" s="3">
        <v>2072366987624</v>
      </c>
      <c r="I24" s="3">
        <v>-191661498019</v>
      </c>
      <c r="K24" s="3">
        <v>435234108</v>
      </c>
      <c r="M24" s="3">
        <v>1880705489604</v>
      </c>
      <c r="O24" s="3">
        <v>2046873823997</v>
      </c>
      <c r="Q24" s="3">
        <v>-166168334392</v>
      </c>
    </row>
    <row r="25" spans="1:17" ht="24">
      <c r="A25" s="2" t="s">
        <v>36</v>
      </c>
      <c r="C25" s="3">
        <v>125000</v>
      </c>
      <c r="E25" s="3">
        <v>2926234687</v>
      </c>
      <c r="G25" s="3">
        <v>4053833103</v>
      </c>
      <c r="I25" s="3">
        <v>-1127598415</v>
      </c>
      <c r="K25" s="3">
        <v>125000</v>
      </c>
      <c r="M25" s="3">
        <v>2926234687</v>
      </c>
      <c r="O25" s="3">
        <v>2270810027</v>
      </c>
      <c r="Q25" s="3">
        <v>655424660</v>
      </c>
    </row>
    <row r="26" spans="1:17" ht="24">
      <c r="A26" s="2" t="s">
        <v>23</v>
      </c>
      <c r="C26" s="3">
        <v>65206</v>
      </c>
      <c r="E26" s="3">
        <v>308334006048</v>
      </c>
      <c r="G26" s="3">
        <v>298391854913</v>
      </c>
      <c r="I26" s="3">
        <v>9942151135</v>
      </c>
      <c r="K26" s="3">
        <v>65206</v>
      </c>
      <c r="M26" s="3">
        <v>308334006048</v>
      </c>
      <c r="O26" s="3">
        <v>299998073454</v>
      </c>
      <c r="Q26" s="3">
        <v>8335932594</v>
      </c>
    </row>
    <row r="27" spans="1:17" ht="24">
      <c r="A27" s="2" t="s">
        <v>42</v>
      </c>
      <c r="C27" s="3">
        <v>5000000</v>
      </c>
      <c r="E27" s="3">
        <v>14557862250</v>
      </c>
      <c r="G27" s="3">
        <v>15279981237</v>
      </c>
      <c r="I27" s="3">
        <v>-722118987</v>
      </c>
      <c r="K27" s="3">
        <v>5000000</v>
      </c>
      <c r="M27" s="3">
        <v>14557862250</v>
      </c>
      <c r="O27" s="3">
        <v>15279981237</v>
      </c>
      <c r="Q27" s="3">
        <v>-722118987</v>
      </c>
    </row>
    <row r="28" spans="1:17" ht="24">
      <c r="A28" s="2" t="s">
        <v>17</v>
      </c>
      <c r="C28" s="3">
        <v>101129410</v>
      </c>
      <c r="E28" s="3">
        <v>633324447066</v>
      </c>
      <c r="G28" s="3">
        <v>638350831566</v>
      </c>
      <c r="I28" s="3">
        <v>-5026384499</v>
      </c>
      <c r="K28" s="3">
        <v>101129410</v>
      </c>
      <c r="M28" s="3">
        <v>633324447066</v>
      </c>
      <c r="O28" s="3">
        <v>661712674767</v>
      </c>
      <c r="Q28" s="3">
        <v>-28388227700</v>
      </c>
    </row>
    <row r="29" spans="1:17" ht="24">
      <c r="A29" s="2" t="s">
        <v>31</v>
      </c>
      <c r="C29" s="3">
        <v>13989920</v>
      </c>
      <c r="E29" s="3">
        <v>95817025034</v>
      </c>
      <c r="G29" s="3">
        <v>110558105809</v>
      </c>
      <c r="I29" s="3">
        <v>-14741080774</v>
      </c>
      <c r="K29" s="3">
        <v>13989920</v>
      </c>
      <c r="M29" s="3">
        <v>95817025034</v>
      </c>
      <c r="O29" s="3">
        <v>169939630005</v>
      </c>
      <c r="Q29" s="3">
        <v>-74122604970</v>
      </c>
    </row>
    <row r="30" spans="1:17" ht="24">
      <c r="A30" s="2" t="s">
        <v>38</v>
      </c>
      <c r="C30" s="3">
        <v>2000000</v>
      </c>
      <c r="E30" s="3">
        <v>83699010000</v>
      </c>
      <c r="G30" s="3">
        <v>122231946276</v>
      </c>
      <c r="I30" s="3">
        <v>-38532936276</v>
      </c>
      <c r="K30" s="3">
        <v>2000000</v>
      </c>
      <c r="M30" s="3">
        <v>83699010000</v>
      </c>
      <c r="O30" s="3">
        <v>58537224299</v>
      </c>
      <c r="Q30" s="3">
        <v>25161785701</v>
      </c>
    </row>
    <row r="31" spans="1:17" ht="24">
      <c r="A31" s="2" t="s">
        <v>30</v>
      </c>
      <c r="C31" s="3">
        <v>13097756</v>
      </c>
      <c r="E31" s="3">
        <v>33070353853</v>
      </c>
      <c r="G31" s="3">
        <v>37627292376</v>
      </c>
      <c r="I31" s="3">
        <v>-4556938522</v>
      </c>
      <c r="K31" s="3">
        <v>13097756</v>
      </c>
      <c r="M31" s="3">
        <v>33070353853</v>
      </c>
      <c r="O31" s="3">
        <v>48954539544</v>
      </c>
      <c r="Q31" s="3">
        <v>-15884185690</v>
      </c>
    </row>
    <row r="32" spans="1:17" ht="24">
      <c r="A32" s="2" t="s">
        <v>44</v>
      </c>
      <c r="C32" s="3">
        <v>5640843</v>
      </c>
      <c r="E32" s="3">
        <v>45699331870</v>
      </c>
      <c r="G32" s="3">
        <v>49295842832</v>
      </c>
      <c r="I32" s="3">
        <v>-3596510961</v>
      </c>
      <c r="K32" s="3">
        <v>5640843</v>
      </c>
      <c r="M32" s="3">
        <v>45699331870</v>
      </c>
      <c r="O32" s="3">
        <v>49295842832</v>
      </c>
      <c r="Q32" s="3">
        <v>-3596510961</v>
      </c>
    </row>
    <row r="33" spans="1:17" ht="24.75" thickBot="1">
      <c r="A33" s="2" t="s">
        <v>37</v>
      </c>
      <c r="C33" s="3">
        <v>9677921</v>
      </c>
      <c r="E33" s="3">
        <v>66476531227</v>
      </c>
      <c r="G33" s="3">
        <v>74115098102</v>
      </c>
      <c r="I33" s="3">
        <v>-7638566874</v>
      </c>
      <c r="K33" s="3">
        <v>9677921</v>
      </c>
      <c r="M33" s="3">
        <v>66476531227</v>
      </c>
      <c r="O33" s="3">
        <v>88279361339</v>
      </c>
      <c r="Q33" s="3">
        <v>-21802830111</v>
      </c>
    </row>
    <row r="34" spans="1:17">
      <c r="A34" s="1" t="s">
        <v>46</v>
      </c>
      <c r="C34" s="1" t="s">
        <v>46</v>
      </c>
      <c r="E34" s="4">
        <f>SUM(E8:E33)</f>
        <v>6062178745619</v>
      </c>
      <c r="G34" s="4">
        <f>SUM(G8:G33)</f>
        <v>6570967443888</v>
      </c>
      <c r="I34" s="4">
        <f>SUM(I8:I33)</f>
        <v>-508788698251</v>
      </c>
      <c r="K34" s="1" t="s">
        <v>46</v>
      </c>
      <c r="M34" s="4">
        <f>SUM(M8:M33)</f>
        <v>6062178745619</v>
      </c>
      <c r="O34" s="4">
        <f>SUM(O8:O33)</f>
        <v>6470501239785</v>
      </c>
      <c r="Q34" s="4">
        <f>SUM(Q8:Q33)</f>
        <v>-408322494149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2024-08-31T18:35:52Z</dcterms:modified>
</cp:coreProperties>
</file>