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5\"/>
    </mc:Choice>
  </mc:AlternateContent>
  <xr:revisionPtr revIDLastSave="0" documentId="13_ncr:1_{AE100FAC-E731-4AD1-B3FB-62E7047799A0}" xr6:coauthVersionLast="47" xr6:coauthVersionMax="47" xr10:uidLastSave="{00000000-0000-0000-0000-000000000000}"/>
  <bookViews>
    <workbookView xWindow="28680" yWindow="-120" windowWidth="29040" windowHeight="15720" tabRatio="857" activeTab="2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5" l="1"/>
  <c r="G9" i="15"/>
  <c r="G10" i="15"/>
  <c r="G11" i="15"/>
  <c r="G8" i="15"/>
  <c r="E12" i="15"/>
  <c r="E10" i="13"/>
  <c r="K35" i="11"/>
  <c r="K32" i="11"/>
  <c r="K33" i="11"/>
  <c r="K34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8" i="11"/>
  <c r="U35" i="11"/>
  <c r="U32" i="11"/>
  <c r="U33" i="11"/>
  <c r="U34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8" i="11"/>
  <c r="S35" i="11"/>
  <c r="I35" i="11"/>
  <c r="G35" i="11"/>
  <c r="E35" i="11"/>
  <c r="S32" i="11"/>
  <c r="S33" i="11"/>
  <c r="S34" i="11"/>
  <c r="I32" i="11"/>
  <c r="I33" i="11"/>
  <c r="I3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8" i="11"/>
  <c r="Q35" i="11"/>
  <c r="Q8" i="10"/>
  <c r="Q9" i="10"/>
  <c r="Q10" i="10"/>
  <c r="Q11" i="10"/>
  <c r="Q12" i="10"/>
  <c r="Q13" i="10"/>
  <c r="Q14" i="10"/>
  <c r="Q15" i="10"/>
  <c r="Q16" i="10"/>
  <c r="I8" i="10"/>
  <c r="I9" i="10"/>
  <c r="I10" i="10"/>
  <c r="I11" i="10"/>
  <c r="I12" i="10"/>
  <c r="I13" i="10"/>
  <c r="I14" i="10"/>
  <c r="I15" i="10"/>
  <c r="I16" i="10"/>
  <c r="O35" i="11"/>
  <c r="C35" i="1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8" i="9"/>
  <c r="M35" i="11"/>
  <c r="Y37" i="1"/>
  <c r="G11" i="13"/>
  <c r="I10" i="13" s="1"/>
  <c r="C11" i="13"/>
  <c r="E9" i="13" s="1"/>
  <c r="E11" i="13" s="1"/>
  <c r="O17" i="10"/>
  <c r="M17" i="10"/>
  <c r="G17" i="10"/>
  <c r="E17" i="10"/>
  <c r="O34" i="9"/>
  <c r="M34" i="9"/>
  <c r="G34" i="9"/>
  <c r="E34" i="9"/>
  <c r="Q29" i="8"/>
  <c r="O29" i="8"/>
  <c r="M29" i="8"/>
  <c r="K29" i="8"/>
  <c r="I29" i="8"/>
  <c r="M10" i="7"/>
  <c r="K10" i="7"/>
  <c r="I10" i="7"/>
  <c r="G10" i="7"/>
  <c r="E10" i="7"/>
  <c r="C10" i="7"/>
  <c r="I11" i="6"/>
  <c r="G11" i="6"/>
  <c r="E11" i="6"/>
  <c r="C11" i="6"/>
  <c r="W37" i="1"/>
  <c r="U37" i="1"/>
  <c r="O37" i="1"/>
  <c r="K37" i="1"/>
  <c r="G37" i="1"/>
  <c r="E37" i="1"/>
  <c r="I12" i="15" l="1"/>
  <c r="I9" i="13"/>
  <c r="I11" i="13" s="1"/>
  <c r="Q17" i="10"/>
  <c r="I17" i="10"/>
  <c r="I34" i="9"/>
  <c r="Q34" i="9"/>
  <c r="S29" i="8"/>
</calcChain>
</file>

<file path=xl/sharedStrings.xml><?xml version="1.0" encoding="utf-8"?>
<sst xmlns="http://schemas.openxmlformats.org/spreadsheetml/2006/main" count="821" uniqueCount="115">
  <si>
    <t>صندوق سرمایه‌گذاری بخشی صنایع مفید</t>
  </si>
  <si>
    <t>صورت وضعیت پورتفوی</t>
  </si>
  <si>
    <t>برای ماه منتهی به 1403/05/31</t>
  </si>
  <si>
    <t>نام شرکت</t>
  </si>
  <si>
    <t>1403/04/31</t>
  </si>
  <si>
    <t>تغییرات طی دوره</t>
  </si>
  <si>
    <t>1403/05/31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</si>
  <si>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</si>
  <si>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</si>
  <si>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</si>
  <si>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</si>
  <si>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</si>
  <si>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</si>
  <si>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</si>
  <si>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</si>
  <si>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</si>
  <si>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الکتریک‌ خودرو شرق‌</t>
  </si>
  <si>
    <t>ایران خودرو دیزل</t>
  </si>
  <si>
    <t>ایران‌ خودرو</t>
  </si>
  <si>
    <t>ایرکا پارت صنعت</t>
  </si>
  <si>
    <t>بهمن  دیزل</t>
  </si>
  <si>
    <t>پارس خودرو</t>
  </si>
  <si>
    <t>پارس فنر</t>
  </si>
  <si>
    <t>تولیدمحورخودرو</t>
  </si>
  <si>
    <t>چرخشگر</t>
  </si>
  <si>
    <t>رادیاتور ایران‌</t>
  </si>
  <si>
    <t>ریخته‌گری‌ تراکتورسازی‌ ایران‌</t>
  </si>
  <si>
    <t>رینگ‌سازی‌مشهد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</si>
  <si>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</si>
  <si>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</si>
  <si>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</si>
  <si>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</si>
  <si>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</si>
  <si>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صنایع‌ریخته‌گری‌ایران‌</t>
  </si>
  <si>
    <t>فنرسازی‌خاور</t>
  </si>
  <si>
    <t>فنرسازی‌زر</t>
  </si>
  <si>
    <t>گروه‌بهمن‌</t>
  </si>
  <si>
    <t>گسترش‌سرمایه‌گذاری‌ایران‌خودرو</t>
  </si>
  <si>
    <t>لنت‌ ترمزایران‌</t>
  </si>
  <si>
    <t>موتورسازان‌تراکتورسازی‌ایران‌</t>
  </si>
  <si>
    <t>نشاسته و گلوکز آردینه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</si>
  <si>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</si>
  <si>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</si>
  <si>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</si>
  <si>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</si>
  <si>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</si>
  <si>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</si>
  <si>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</si>
  <si>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</si>
  <si>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4.04%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</si>
  <si>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</si>
  <si>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</si>
  <si>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</si>
  <si>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</si>
  <si>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</si>
  <si>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</si>
  <si>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</si>
  <si>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</si>
  <si>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</si>
  <si>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</si>
  <si>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</si>
  <si>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</si>
  <si>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</si>
  <si>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</si>
  <si>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1403/04/11</t>
  </si>
  <si>
    <t>1403/04/17</t>
  </si>
  <si>
    <t>1403/05/23</t>
  </si>
  <si>
    <t>1403/04/23</t>
  </si>
  <si>
    <t>1403/04/10</t>
  </si>
  <si>
    <t>1403/02/31</t>
  </si>
  <si>
    <t>1403/03/10</t>
  </si>
  <si>
    <t>1403/04/30</t>
  </si>
  <si>
    <t>1403/04/13</t>
  </si>
  <si>
    <t>1403/05/01</t>
  </si>
  <si>
    <t>1403/03/01</t>
  </si>
  <si>
    <t>1403/03/30</t>
  </si>
  <si>
    <t>1403/04/28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</si>
  <si>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</si>
  <si>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</si>
  <si>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</si>
  <si>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</si>
  <si>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</si>
  <si>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</si>
  <si>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</si>
  <si>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</si>
  <si>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</si>
  <si>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</si>
  <si>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</si>
  <si>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</si>
  <si>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</si>
  <si>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</si>
  <si>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1- سرمایه گذاری ها</t>
  </si>
  <si>
    <t>1-1-سرمایه‌گذاری در سهام و حق تقدم سهام</t>
  </si>
  <si>
    <t>4-1- سرمایه‌گذاری در  سپرده‌ بانکی</t>
  </si>
  <si>
    <t>2- درآمد حاصل از سرمایه گذاری ها</t>
  </si>
  <si>
    <t>یادداشت</t>
  </si>
  <si>
    <t>1-2</t>
  </si>
  <si>
    <t>2-2</t>
  </si>
  <si>
    <t>3-2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</si>
  <si>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</si>
  <si>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</si>
  <si>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</si>
  <si>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1-3</t>
  </si>
  <si>
    <t>1-2-درآمد حاصل از سرمایه­گذاری در سهام و حق تقدم سهام:</t>
  </si>
  <si>
    <t>طی مرداد ماه</t>
  </si>
  <si>
    <t>از ابتدای سال مالی تا پایان مرداد ماه</t>
  </si>
  <si>
    <t>4-2-درآمد حاصل از سرمایه­گذاری در سپرده بانکی و گواهی سپرده:</t>
  </si>
  <si>
    <t>5-2-سایر درآمدها:</t>
  </si>
  <si>
    <t xml:space="preserve">از ابتدای سال مالی </t>
  </si>
  <si>
    <t>تا پایان مرداد ماه</t>
  </si>
  <si>
    <t>سود سپرده بانکی</t>
  </si>
  <si>
    <t>سود(زیان) حاصل از فروش اوراق بهادار</t>
  </si>
  <si>
    <t>درآمد ناشی از تغییر قیمت اوراق بهادار</t>
  </si>
  <si>
    <t>صندوق سرمایه‌گذاری بخشی صنایع مفید-خودران</t>
  </si>
  <si>
    <t>سایر درآمدها-افتتاح حساب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</si>
</sst>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8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right" vertical="center" readingOrder="2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9" fontId="1" fillId="0" borderId="0" xfId="1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9"/>
  <sheetViews>
    <sheetView rightToLeft="1" zoomScaleNormal="100" workbookViewId="0">
      <selection activeCell="A3" sqref="A3:Y3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2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8.7109375" style="1" bestFit="1" customWidth="1"/>
    <col min="16" max="16" width="1.42578125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1.71093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9" t="s">
        <v>113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5" ht="2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5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5" spans="1:25" ht="25.5">
      <c r="A5" s="20" t="s">
        <v>91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6"/>
      <c r="Y5" s="6"/>
    </row>
    <row r="6" spans="1:25" ht="25.5">
      <c r="A6" s="20" t="s">
        <v>92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6"/>
      <c r="Y6" s="6"/>
    </row>
    <row r="7" spans="1:25">
      <c r="Y7" s="3"/>
    </row>
    <row r="8" spans="1:25" ht="24.75" thickBot="1">
      <c r="A8" s="18" t="s">
        <v>3</v>
      </c>
      <c r="C8" s="18" t="s">
        <v>73</v>
      </c>
      <c r="D8" s="18" t="s">
        <v>4</v>
      </c>
      <c r="E8" s="18" t="s">
        <v>4</v>
      </c>
      <c r="F8" s="18" t="s">
        <v>4</v>
      </c>
      <c r="G8" s="18" t="s">
        <v>4</v>
      </c>
      <c r="I8" s="18" t="s">
        <v>5</v>
      </c>
      <c r="J8" s="18" t="s">
        <v>5</v>
      </c>
      <c r="K8" s="18" t="s">
        <v>5</v>
      </c>
      <c r="L8" s="18" t="s">
        <v>5</v>
      </c>
      <c r="M8" s="18" t="s">
        <v>5</v>
      </c>
      <c r="N8" s="18" t="s">
        <v>5</v>
      </c>
      <c r="O8" s="18" t="s">
        <v>5</v>
      </c>
      <c r="Q8" s="18" t="s">
        <v>6</v>
      </c>
      <c r="R8" s="18" t="s">
        <v>6</v>
      </c>
      <c r="S8" s="18" t="s">
        <v>6</v>
      </c>
      <c r="T8" s="18" t="s">
        <v>6</v>
      </c>
      <c r="U8" s="18" t="s">
        <v>6</v>
      </c>
      <c r="V8" s="18" t="s">
        <v>6</v>
      </c>
      <c r="W8" s="18" t="s">
        <v>6</v>
      </c>
      <c r="X8" s="18" t="s">
        <v>6</v>
      </c>
      <c r="Y8" s="18" t="s">
        <v>6</v>
      </c>
    </row>
    <row r="9" spans="1:25" ht="24.75" thickBot="1">
      <c r="A9" s="18" t="s">
        <v>3</v>
      </c>
      <c r="C9" s="18" t="s">
        <v>7</v>
      </c>
      <c r="E9" s="18" t="s">
        <v>8</v>
      </c>
      <c r="G9" s="18" t="s">
        <v>9</v>
      </c>
      <c r="I9" s="18" t="s">
        <v>10</v>
      </c>
      <c r="J9" s="18" t="s">
        <v>10</v>
      </c>
      <c r="K9" s="18" t="s">
        <v>10</v>
      </c>
      <c r="M9" s="18" t="s">
        <v>11</v>
      </c>
      <c r="N9" s="18" t="s">
        <v>11</v>
      </c>
      <c r="O9" s="18" t="s">
        <v>11</v>
      </c>
      <c r="Q9" s="18" t="s">
        <v>7</v>
      </c>
      <c r="S9" s="18" t="s">
        <v>12</v>
      </c>
      <c r="U9" s="18" t="s">
        <v>8</v>
      </c>
      <c r="W9" s="18" t="s">
        <v>9</v>
      </c>
      <c r="Y9" s="18" t="s">
        <v>13</v>
      </c>
    </row>
    <row r="10" spans="1:25" ht="24.75" thickBot="1">
      <c r="A10" s="18" t="s">
        <v>3</v>
      </c>
      <c r="C10" s="18" t="s">
        <v>7</v>
      </c>
      <c r="E10" s="18" t="s">
        <v>8</v>
      </c>
      <c r="G10" s="18" t="s">
        <v>9</v>
      </c>
      <c r="I10" s="18" t="s">
        <v>7</v>
      </c>
      <c r="K10" s="18" t="s">
        <v>8</v>
      </c>
      <c r="M10" s="18" t="s">
        <v>7</v>
      </c>
      <c r="O10" s="18" t="s">
        <v>14</v>
      </c>
      <c r="Q10" s="18" t="s">
        <v>7</v>
      </c>
      <c r="S10" s="18" t="s">
        <v>12</v>
      </c>
      <c r="U10" s="18" t="s">
        <v>8</v>
      </c>
      <c r="W10" s="18" t="s">
        <v>9</v>
      </c>
      <c r="Y10" s="18" t="s">
        <v>13</v>
      </c>
    </row>
    <row r="11" spans="1:25" ht="24">
      <c r="A11" s="2" t="s">
        <v>15</v>
      </c>
      <c r="C11" s="3">
        <v>0</v>
      </c>
      <c r="E11" s="3">
        <v>0</v>
      </c>
      <c r="G11" s="3">
        <v>0</v>
      </c>
      <c r="I11" s="3">
        <v>40710537</v>
      </c>
      <c r="K11" s="3">
        <v>72206298346</v>
      </c>
      <c r="M11" s="3">
        <v>0</v>
      </c>
      <c r="O11" s="3">
        <v>0</v>
      </c>
      <c r="P11" s="3"/>
      <c r="Q11" s="3">
        <v>40710537</v>
      </c>
      <c r="S11" s="3">
        <v>1725</v>
      </c>
      <c r="U11" s="3">
        <v>72206298346</v>
      </c>
      <c r="W11" s="3">
        <v>69807833551</v>
      </c>
      <c r="Y11" s="15">
        <v>1.1386185287668174E-2</v>
      </c>
    </row>
    <row r="12" spans="1:25" ht="24">
      <c r="A12" s="2" t="s">
        <v>16</v>
      </c>
      <c r="C12" s="3">
        <v>11299510</v>
      </c>
      <c r="E12" s="3">
        <v>70884233397</v>
      </c>
      <c r="G12" s="3">
        <v>60317332406.235001</v>
      </c>
      <c r="I12" s="3">
        <v>0</v>
      </c>
      <c r="K12" s="3">
        <v>0</v>
      </c>
      <c r="M12" s="3">
        <v>0</v>
      </c>
      <c r="O12" s="3">
        <v>0</v>
      </c>
      <c r="P12" s="3"/>
      <c r="Q12" s="3">
        <v>11299510</v>
      </c>
      <c r="S12" s="3">
        <v>4442</v>
      </c>
      <c r="U12" s="3">
        <v>70884233397</v>
      </c>
      <c r="W12" s="3">
        <v>49893778500.651001</v>
      </c>
      <c r="Y12" s="15">
        <v>8.1380523905708428E-3</v>
      </c>
    </row>
    <row r="13" spans="1:25" ht="24">
      <c r="A13" s="2" t="s">
        <v>17</v>
      </c>
      <c r="C13" s="3">
        <v>313268677</v>
      </c>
      <c r="E13" s="3">
        <v>893647420999</v>
      </c>
      <c r="G13" s="3">
        <v>499804589036.81897</v>
      </c>
      <c r="I13" s="3">
        <v>32976238</v>
      </c>
      <c r="K13" s="3">
        <v>42640572510</v>
      </c>
      <c r="M13" s="3">
        <v>0</v>
      </c>
      <c r="O13" s="3">
        <v>0</v>
      </c>
      <c r="P13" s="3"/>
      <c r="Q13" s="3">
        <v>346244915</v>
      </c>
      <c r="S13" s="3">
        <v>1305</v>
      </c>
      <c r="U13" s="3">
        <v>936287993509</v>
      </c>
      <c r="W13" s="3">
        <v>449161108871.25403</v>
      </c>
      <c r="Y13" s="15">
        <v>7.3261571796039981E-2</v>
      </c>
    </row>
    <row r="14" spans="1:25" ht="24">
      <c r="A14" s="2" t="s">
        <v>18</v>
      </c>
      <c r="C14" s="3">
        <v>556631381</v>
      </c>
      <c r="E14" s="3">
        <v>1539378353316</v>
      </c>
      <c r="G14" s="3">
        <v>1550401026841.1101</v>
      </c>
      <c r="I14" s="3">
        <v>0</v>
      </c>
      <c r="K14" s="3">
        <v>0</v>
      </c>
      <c r="M14" s="3">
        <v>0</v>
      </c>
      <c r="O14" s="3">
        <v>0</v>
      </c>
      <c r="P14" s="3"/>
      <c r="Q14" s="3">
        <v>556631381</v>
      </c>
      <c r="S14" s="3">
        <v>2379</v>
      </c>
      <c r="U14" s="3">
        <v>1539378353316</v>
      </c>
      <c r="W14" s="3">
        <v>1316346910369.3799</v>
      </c>
      <c r="Y14" s="15">
        <v>0.21470613055718563</v>
      </c>
    </row>
    <row r="15" spans="1:25" ht="24">
      <c r="A15" s="2" t="s">
        <v>19</v>
      </c>
      <c r="C15" s="3">
        <v>35914355</v>
      </c>
      <c r="E15" s="3">
        <v>120618214731</v>
      </c>
      <c r="G15" s="3">
        <v>104852851894.222</v>
      </c>
      <c r="I15" s="3">
        <v>0</v>
      </c>
      <c r="K15" s="3">
        <v>0</v>
      </c>
      <c r="M15" s="3">
        <v>0</v>
      </c>
      <c r="O15" s="3">
        <v>0</v>
      </c>
      <c r="P15" s="3"/>
      <c r="Q15" s="3">
        <v>35914355</v>
      </c>
      <c r="S15" s="3">
        <v>2880</v>
      </c>
      <c r="U15" s="3">
        <v>120618214731</v>
      </c>
      <c r="W15" s="3">
        <v>102817914012.72</v>
      </c>
      <c r="Y15" s="15">
        <v>1.6770378914353137E-2</v>
      </c>
    </row>
    <row r="16" spans="1:25" ht="24">
      <c r="A16" s="2" t="s">
        <v>20</v>
      </c>
      <c r="C16" s="3">
        <v>87092075</v>
      </c>
      <c r="E16" s="3">
        <v>329415871456</v>
      </c>
      <c r="G16" s="3">
        <v>268292445299.47101</v>
      </c>
      <c r="I16" s="3">
        <v>0</v>
      </c>
      <c r="K16" s="3">
        <v>0</v>
      </c>
      <c r="M16" s="3">
        <v>0</v>
      </c>
      <c r="O16" s="3">
        <v>0</v>
      </c>
      <c r="P16" s="3"/>
      <c r="Q16" s="3">
        <v>87092075</v>
      </c>
      <c r="S16" s="3">
        <v>2400</v>
      </c>
      <c r="U16" s="3">
        <v>329415871456</v>
      </c>
      <c r="W16" s="3">
        <v>207777305169</v>
      </c>
      <c r="Y16" s="15">
        <v>3.3890048936960855E-2</v>
      </c>
    </row>
    <row r="17" spans="1:25" ht="24">
      <c r="A17" s="2" t="s">
        <v>21</v>
      </c>
      <c r="C17" s="3">
        <v>288542819</v>
      </c>
      <c r="E17" s="3">
        <v>313913272738</v>
      </c>
      <c r="G17" s="3">
        <v>220569185715.52499</v>
      </c>
      <c r="I17" s="3">
        <v>0</v>
      </c>
      <c r="K17" s="3">
        <v>0</v>
      </c>
      <c r="M17" s="3">
        <v>0</v>
      </c>
      <c r="O17" s="3">
        <v>0</v>
      </c>
      <c r="P17" s="3"/>
      <c r="Q17" s="3">
        <v>288542819</v>
      </c>
      <c r="S17" s="3">
        <v>721</v>
      </c>
      <c r="U17" s="3">
        <v>313913272738</v>
      </c>
      <c r="W17" s="3">
        <v>206801538232.63101</v>
      </c>
      <c r="Y17" s="15">
        <v>3.3730893974402668E-2</v>
      </c>
    </row>
    <row r="18" spans="1:25" ht="24">
      <c r="A18" s="2" t="s">
        <v>22</v>
      </c>
      <c r="C18" s="3">
        <v>6096652</v>
      </c>
      <c r="E18" s="3">
        <v>63806955424</v>
      </c>
      <c r="G18" s="3">
        <v>62846108666.622002</v>
      </c>
      <c r="I18" s="3">
        <v>0</v>
      </c>
      <c r="K18" s="3">
        <v>0</v>
      </c>
      <c r="M18" s="3">
        <v>0</v>
      </c>
      <c r="O18" s="3">
        <v>0</v>
      </c>
      <c r="P18" s="3"/>
      <c r="Q18" s="3">
        <v>6096652</v>
      </c>
      <c r="S18" s="3">
        <v>9780</v>
      </c>
      <c r="U18" s="3">
        <v>63806955424</v>
      </c>
      <c r="W18" s="3">
        <v>59270486283.468002</v>
      </c>
      <c r="Y18" s="15">
        <v>9.6674643028525006E-3</v>
      </c>
    </row>
    <row r="19" spans="1:25" ht="24">
      <c r="A19" s="2" t="s">
        <v>23</v>
      </c>
      <c r="C19" s="3">
        <v>10772862</v>
      </c>
      <c r="E19" s="3">
        <v>52135277418</v>
      </c>
      <c r="G19" s="3">
        <v>67465209867.93</v>
      </c>
      <c r="I19" s="3">
        <v>0</v>
      </c>
      <c r="K19" s="3">
        <v>0</v>
      </c>
      <c r="M19" s="3">
        <v>0</v>
      </c>
      <c r="O19" s="3">
        <v>0</v>
      </c>
      <c r="P19" s="3"/>
      <c r="Q19" s="3">
        <v>10772862</v>
      </c>
      <c r="S19" s="3">
        <v>6080</v>
      </c>
      <c r="U19" s="3">
        <v>52135277418</v>
      </c>
      <c r="W19" s="3">
        <v>65109281904.288002</v>
      </c>
      <c r="Y19" s="15">
        <v>1.0619816000558634E-2</v>
      </c>
    </row>
    <row r="20" spans="1:25" ht="24">
      <c r="A20" s="2" t="s">
        <v>24</v>
      </c>
      <c r="C20" s="3">
        <v>4179184</v>
      </c>
      <c r="E20" s="3">
        <v>87496995317</v>
      </c>
      <c r="G20" s="3">
        <v>71869698894.960007</v>
      </c>
      <c r="I20" s="3">
        <v>0</v>
      </c>
      <c r="K20" s="3">
        <v>0</v>
      </c>
      <c r="M20" s="3">
        <v>0</v>
      </c>
      <c r="O20" s="3">
        <v>0</v>
      </c>
      <c r="P20" s="3"/>
      <c r="Q20" s="3">
        <v>4179184</v>
      </c>
      <c r="S20" s="3">
        <v>14930</v>
      </c>
      <c r="U20" s="3">
        <v>87496995317</v>
      </c>
      <c r="W20" s="3">
        <v>62023965578.136002</v>
      </c>
      <c r="Y20" s="15">
        <v>1.0116577587709607E-2</v>
      </c>
    </row>
    <row r="21" spans="1:25" ht="24">
      <c r="A21" s="2" t="s">
        <v>25</v>
      </c>
      <c r="C21" s="3">
        <v>27649340</v>
      </c>
      <c r="E21" s="3">
        <v>97583471745</v>
      </c>
      <c r="G21" s="3">
        <v>86109961195.791</v>
      </c>
      <c r="I21" s="3">
        <v>0</v>
      </c>
      <c r="K21" s="3">
        <v>0</v>
      </c>
      <c r="M21" s="3">
        <v>0</v>
      </c>
      <c r="O21" s="3">
        <v>0</v>
      </c>
      <c r="P21" s="3"/>
      <c r="Q21" s="3">
        <v>27649340</v>
      </c>
      <c r="S21" s="3">
        <v>2935</v>
      </c>
      <c r="U21" s="3">
        <v>97583471745</v>
      </c>
      <c r="W21" s="3">
        <v>80667965563.244995</v>
      </c>
      <c r="Y21" s="15">
        <v>1.3157554904082616E-2</v>
      </c>
    </row>
    <row r="22" spans="1:25" ht="24">
      <c r="A22" s="2" t="s">
        <v>26</v>
      </c>
      <c r="C22" s="3">
        <v>18175595</v>
      </c>
      <c r="E22" s="3">
        <v>78441444542</v>
      </c>
      <c r="G22" s="3">
        <v>84302722678.693497</v>
      </c>
      <c r="I22" s="3">
        <v>0</v>
      </c>
      <c r="K22" s="3">
        <v>0</v>
      </c>
      <c r="M22" s="3">
        <v>0</v>
      </c>
      <c r="O22" s="3">
        <v>0</v>
      </c>
      <c r="P22" s="3"/>
      <c r="Q22" s="3">
        <v>18175595</v>
      </c>
      <c r="S22" s="3">
        <v>4139</v>
      </c>
      <c r="U22" s="3">
        <v>78441444542</v>
      </c>
      <c r="W22" s="3">
        <v>74781176418.155197</v>
      </c>
      <c r="Y22" s="15">
        <v>1.2197375099813845E-2</v>
      </c>
    </row>
    <row r="23" spans="1:25" ht="24">
      <c r="A23" s="2" t="s">
        <v>27</v>
      </c>
      <c r="C23" s="3">
        <v>3289201</v>
      </c>
      <c r="E23" s="3">
        <v>55465585659</v>
      </c>
      <c r="G23" s="3">
        <v>44695845572.863503</v>
      </c>
      <c r="I23" s="3">
        <v>0</v>
      </c>
      <c r="K23" s="3">
        <v>0</v>
      </c>
      <c r="M23" s="3">
        <v>0</v>
      </c>
      <c r="O23" s="3">
        <v>0</v>
      </c>
      <c r="P23" s="3"/>
      <c r="Q23" s="3">
        <v>3289201</v>
      </c>
      <c r="S23" s="3">
        <v>10200</v>
      </c>
      <c r="U23" s="3">
        <v>55465585659</v>
      </c>
      <c r="W23" s="3">
        <v>33350228591.310001</v>
      </c>
      <c r="Y23" s="15">
        <v>5.4396743575965724E-3</v>
      </c>
    </row>
    <row r="24" spans="1:25" ht="24">
      <c r="A24" s="2" t="s">
        <v>28</v>
      </c>
      <c r="C24" s="3">
        <v>89170275</v>
      </c>
      <c r="E24" s="3">
        <v>380818242856</v>
      </c>
      <c r="G24" s="3">
        <v>361650024404.09998</v>
      </c>
      <c r="I24" s="3">
        <v>0</v>
      </c>
      <c r="K24" s="3">
        <v>0</v>
      </c>
      <c r="M24" s="3">
        <v>0</v>
      </c>
      <c r="O24" s="3">
        <v>0</v>
      </c>
      <c r="P24" s="3"/>
      <c r="Q24" s="3">
        <v>89170275</v>
      </c>
      <c r="S24" s="3">
        <v>3513</v>
      </c>
      <c r="U24" s="3">
        <v>380818242856</v>
      </c>
      <c r="W24" s="3">
        <v>311391307777.354</v>
      </c>
      <c r="Y24" s="15">
        <v>5.0790275918417609E-2</v>
      </c>
    </row>
    <row r="25" spans="1:25" ht="24">
      <c r="A25" s="2" t="s">
        <v>29</v>
      </c>
      <c r="C25" s="3">
        <v>360953342</v>
      </c>
      <c r="E25" s="3">
        <v>886091935660</v>
      </c>
      <c r="G25" s="3">
        <v>888402837966.98804</v>
      </c>
      <c r="I25" s="3">
        <v>0</v>
      </c>
      <c r="K25" s="3">
        <v>0</v>
      </c>
      <c r="M25" s="14">
        <v>-26805258</v>
      </c>
      <c r="O25" s="3">
        <v>56785677344</v>
      </c>
      <c r="P25" s="3"/>
      <c r="Q25" s="3">
        <v>334148084</v>
      </c>
      <c r="S25" s="3">
        <v>2198</v>
      </c>
      <c r="U25" s="3">
        <v>820288630398</v>
      </c>
      <c r="W25" s="3">
        <v>730087466574.64001</v>
      </c>
      <c r="Y25" s="15">
        <v>0.11908278409112744</v>
      </c>
    </row>
    <row r="26" spans="1:25" ht="24">
      <c r="A26" s="2" t="s">
        <v>30</v>
      </c>
      <c r="C26" s="3">
        <v>5154303</v>
      </c>
      <c r="E26" s="3">
        <v>118652336464</v>
      </c>
      <c r="G26" s="3">
        <v>81414558515.713501</v>
      </c>
      <c r="I26" s="3">
        <v>0</v>
      </c>
      <c r="K26" s="3">
        <v>0</v>
      </c>
      <c r="M26" s="3">
        <v>0</v>
      </c>
      <c r="O26" s="3">
        <v>0</v>
      </c>
      <c r="P26" s="3"/>
      <c r="Q26" s="3">
        <v>5154303</v>
      </c>
      <c r="S26" s="3">
        <v>14620</v>
      </c>
      <c r="U26" s="3">
        <v>118652336464</v>
      </c>
      <c r="W26" s="3">
        <v>74907542196.332993</v>
      </c>
      <c r="Y26" s="15">
        <v>1.2217986313357687E-2</v>
      </c>
    </row>
    <row r="27" spans="1:25" ht="24">
      <c r="A27" s="2" t="s">
        <v>31</v>
      </c>
      <c r="C27" s="3">
        <v>31571781</v>
      </c>
      <c r="E27" s="3">
        <v>213590785750</v>
      </c>
      <c r="G27" s="3">
        <v>175750001857.07999</v>
      </c>
      <c r="I27" s="3">
        <v>12096842</v>
      </c>
      <c r="K27" s="3">
        <v>54606715443</v>
      </c>
      <c r="M27" s="3">
        <v>0</v>
      </c>
      <c r="O27" s="3">
        <v>0</v>
      </c>
      <c r="P27" s="3"/>
      <c r="Q27" s="3">
        <v>43668623</v>
      </c>
      <c r="S27" s="3">
        <v>4509</v>
      </c>
      <c r="U27" s="3">
        <v>268197501193</v>
      </c>
      <c r="W27" s="3">
        <v>195730255271.41299</v>
      </c>
      <c r="Y27" s="15">
        <v>3.1925084042247483E-2</v>
      </c>
    </row>
    <row r="28" spans="1:25" ht="24">
      <c r="A28" s="2" t="s">
        <v>32</v>
      </c>
      <c r="C28" s="3">
        <v>46657968</v>
      </c>
      <c r="E28" s="3">
        <v>223503065422</v>
      </c>
      <c r="G28" s="3">
        <v>171004361844.30499</v>
      </c>
      <c r="I28" s="3">
        <v>0</v>
      </c>
      <c r="K28" s="3">
        <v>0</v>
      </c>
      <c r="M28" s="3">
        <v>0</v>
      </c>
      <c r="O28" s="3">
        <v>0</v>
      </c>
      <c r="P28" s="3"/>
      <c r="Q28" s="3">
        <v>46657968</v>
      </c>
      <c r="S28" s="3">
        <v>2945</v>
      </c>
      <c r="U28" s="3">
        <v>223503065422</v>
      </c>
      <c r="W28" s="3">
        <v>136590139851.228</v>
      </c>
      <c r="Y28" s="15">
        <v>2.227888421259152E-2</v>
      </c>
    </row>
    <row r="29" spans="1:25" ht="24">
      <c r="A29" s="2" t="s">
        <v>33</v>
      </c>
      <c r="C29" s="3">
        <v>60531795</v>
      </c>
      <c r="E29" s="3">
        <v>104764901095</v>
      </c>
      <c r="G29" s="3">
        <v>111076830493.258</v>
      </c>
      <c r="I29" s="3">
        <v>0</v>
      </c>
      <c r="K29" s="3">
        <v>0</v>
      </c>
      <c r="M29" s="3">
        <v>0</v>
      </c>
      <c r="O29" s="3">
        <v>0</v>
      </c>
      <c r="P29" s="3"/>
      <c r="Q29" s="3">
        <v>60531795</v>
      </c>
      <c r="S29" s="3">
        <v>1666</v>
      </c>
      <c r="U29" s="3">
        <v>104764901095</v>
      </c>
      <c r="W29" s="3">
        <v>100245936945.70399</v>
      </c>
      <c r="Y29" s="15">
        <v>1.6350870014692431E-2</v>
      </c>
    </row>
    <row r="30" spans="1:25" ht="24">
      <c r="A30" s="2" t="s">
        <v>34</v>
      </c>
      <c r="C30" s="3">
        <v>16918431</v>
      </c>
      <c r="E30" s="3">
        <v>121990980168</v>
      </c>
      <c r="G30" s="3">
        <v>116547120705.36099</v>
      </c>
      <c r="I30" s="3">
        <v>0</v>
      </c>
      <c r="K30" s="3">
        <v>0</v>
      </c>
      <c r="M30" s="3">
        <v>0</v>
      </c>
      <c r="O30" s="3">
        <v>0</v>
      </c>
      <c r="P30" s="3"/>
      <c r="Q30" s="3">
        <v>16918431</v>
      </c>
      <c r="S30" s="3">
        <v>5360</v>
      </c>
      <c r="U30" s="3">
        <v>121990980168</v>
      </c>
      <c r="W30" s="3">
        <v>90143227558.548004</v>
      </c>
      <c r="Y30" s="15">
        <v>1.470304175333286E-2</v>
      </c>
    </row>
    <row r="31" spans="1:25" ht="24">
      <c r="A31" s="2" t="s">
        <v>35</v>
      </c>
      <c r="C31" s="3">
        <v>25112199</v>
      </c>
      <c r="E31" s="3">
        <v>109172983050</v>
      </c>
      <c r="G31" s="3">
        <v>87619362769.984497</v>
      </c>
      <c r="I31" s="3">
        <v>4294996</v>
      </c>
      <c r="K31" s="3">
        <v>13959030335</v>
      </c>
      <c r="M31" s="3">
        <v>0</v>
      </c>
      <c r="O31" s="3">
        <v>0</v>
      </c>
      <c r="P31" s="3"/>
      <c r="Q31" s="3">
        <v>29407195</v>
      </c>
      <c r="S31" s="3">
        <v>2964</v>
      </c>
      <c r="U31" s="3">
        <v>123132013385</v>
      </c>
      <c r="W31" s="3">
        <v>86644306570.419006</v>
      </c>
      <c r="Y31" s="15">
        <v>1.4132341293926079E-2</v>
      </c>
    </row>
    <row r="32" spans="1:25" ht="24">
      <c r="A32" s="2" t="s">
        <v>36</v>
      </c>
      <c r="C32" s="3">
        <v>334164033</v>
      </c>
      <c r="E32" s="3">
        <v>634380975076</v>
      </c>
      <c r="G32" s="3">
        <v>567024017205.23096</v>
      </c>
      <c r="I32" s="3">
        <v>0</v>
      </c>
      <c r="K32" s="3">
        <v>0</v>
      </c>
      <c r="M32" s="3">
        <v>0</v>
      </c>
      <c r="O32" s="3">
        <v>0</v>
      </c>
      <c r="P32" s="3"/>
      <c r="Q32" s="3">
        <v>334164033</v>
      </c>
      <c r="S32" s="3">
        <v>1380</v>
      </c>
      <c r="U32" s="3">
        <v>634380975076</v>
      </c>
      <c r="W32" s="3">
        <v>458402544665.03699</v>
      </c>
      <c r="Y32" s="15">
        <v>7.4768919824470439E-2</v>
      </c>
    </row>
    <row r="33" spans="1:25" ht="24">
      <c r="A33" s="2" t="s">
        <v>37</v>
      </c>
      <c r="C33" s="3">
        <v>86194569</v>
      </c>
      <c r="E33" s="3">
        <v>381688262283</v>
      </c>
      <c r="G33" s="3">
        <v>296458721147.99701</v>
      </c>
      <c r="I33" s="3">
        <v>0</v>
      </c>
      <c r="K33" s="3">
        <v>0</v>
      </c>
      <c r="M33" s="3">
        <v>0</v>
      </c>
      <c r="O33" s="3">
        <v>0</v>
      </c>
      <c r="P33" s="3"/>
      <c r="Q33" s="3">
        <v>86194569</v>
      </c>
      <c r="S33" s="3">
        <v>2899</v>
      </c>
      <c r="U33" s="3">
        <v>381688262283</v>
      </c>
      <c r="W33" s="3">
        <v>248391281100.591</v>
      </c>
      <c r="Y33" s="15">
        <v>4.0514495388062136E-2</v>
      </c>
    </row>
    <row r="34" spans="1:25" ht="24">
      <c r="A34" s="2" t="s">
        <v>38</v>
      </c>
      <c r="C34" s="3">
        <v>3497043</v>
      </c>
      <c r="E34" s="3">
        <v>57211088115</v>
      </c>
      <c r="G34" s="3">
        <v>42618648384.278999</v>
      </c>
      <c r="I34" s="3">
        <v>0</v>
      </c>
      <c r="K34" s="3">
        <v>0</v>
      </c>
      <c r="M34" s="3">
        <v>0</v>
      </c>
      <c r="O34" s="3">
        <v>0</v>
      </c>
      <c r="P34" s="3"/>
      <c r="Q34" s="3">
        <v>3497043</v>
      </c>
      <c r="S34" s="3">
        <v>9770</v>
      </c>
      <c r="U34" s="3">
        <v>57211088115</v>
      </c>
      <c r="W34" s="3">
        <v>33962821754.845501</v>
      </c>
      <c r="Y34" s="15">
        <v>5.5395929327931252E-3</v>
      </c>
    </row>
    <row r="35" spans="1:25" ht="24">
      <c r="A35" s="2" t="s">
        <v>39</v>
      </c>
      <c r="C35" s="3">
        <v>23451364</v>
      </c>
      <c r="E35" s="3">
        <v>92578725793</v>
      </c>
      <c r="G35" s="3">
        <v>86230453193.155807</v>
      </c>
      <c r="I35" s="3">
        <v>0</v>
      </c>
      <c r="K35" s="3">
        <v>0</v>
      </c>
      <c r="M35" s="3">
        <v>0</v>
      </c>
      <c r="O35" s="3">
        <v>0</v>
      </c>
      <c r="P35" s="3"/>
      <c r="Q35" s="3">
        <v>23451364</v>
      </c>
      <c r="S35" s="3">
        <v>3509</v>
      </c>
      <c r="U35" s="3">
        <v>92578725793</v>
      </c>
      <c r="W35" s="3">
        <v>81801205800.157806</v>
      </c>
      <c r="Y35" s="15">
        <v>1.3342394952205631E-2</v>
      </c>
    </row>
    <row r="36" spans="1:25" ht="24.75" thickBot="1">
      <c r="A36" s="2" t="s">
        <v>40</v>
      </c>
      <c r="C36" s="3">
        <v>547922</v>
      </c>
      <c r="E36" s="3">
        <v>7129563359</v>
      </c>
      <c r="G36" s="3">
        <v>6263611437.1499996</v>
      </c>
      <c r="I36" s="3">
        <v>0</v>
      </c>
      <c r="K36" s="3">
        <v>0</v>
      </c>
      <c r="M36" s="3">
        <v>0</v>
      </c>
      <c r="O36" s="3">
        <v>0</v>
      </c>
      <c r="P36" s="3"/>
      <c r="Q36" s="3">
        <v>547922</v>
      </c>
      <c r="S36" s="3">
        <v>11590</v>
      </c>
      <c r="U36" s="3">
        <v>7129563359</v>
      </c>
      <c r="W36" s="3">
        <v>6312631004.9189997</v>
      </c>
      <c r="Y36" s="15">
        <v>1.0296378302898505E-3</v>
      </c>
    </row>
    <row r="37" spans="1:25" ht="23.25" thickBot="1">
      <c r="A37" s="1" t="s">
        <v>41</v>
      </c>
      <c r="C37" s="1" t="s">
        <v>41</v>
      </c>
      <c r="E37" s="4">
        <f>SUM(E11:E36)</f>
        <v>7034360941833</v>
      </c>
      <c r="G37" s="4">
        <f>SUM(G11:G36)</f>
        <v>6113587527994.8467</v>
      </c>
      <c r="I37" s="1" t="s">
        <v>41</v>
      </c>
      <c r="K37" s="4">
        <f>SUM(K11:K36)</f>
        <v>183412616634</v>
      </c>
      <c r="M37" s="1" t="s">
        <v>41</v>
      </c>
      <c r="O37" s="4">
        <f>SUM(O11:O36)</f>
        <v>56785677344</v>
      </c>
      <c r="Q37" s="1" t="s">
        <v>41</v>
      </c>
      <c r="S37" s="1" t="s">
        <v>41</v>
      </c>
      <c r="U37" s="4">
        <f>SUM(U11:U36)</f>
        <v>7151970253205</v>
      </c>
      <c r="W37" s="4">
        <f>SUM(W11:W36)</f>
        <v>5332420160116.4287</v>
      </c>
      <c r="Y37" s="16">
        <f>SUM(Y11:Y36)</f>
        <v>0.86975803267730922</v>
      </c>
    </row>
    <row r="38" spans="1:25" ht="23.25" thickTop="1">
      <c r="G38" s="3"/>
      <c r="W38" s="3"/>
    </row>
    <row r="39" spans="1:25">
      <c r="G39" s="3"/>
      <c r="W39" s="3"/>
    </row>
  </sheetData>
  <mergeCells count="23">
    <mergeCell ref="O10"/>
    <mergeCell ref="M9:O9"/>
    <mergeCell ref="A8:A10"/>
    <mergeCell ref="C9:C10"/>
    <mergeCell ref="E9:E10"/>
    <mergeCell ref="G9:G10"/>
    <mergeCell ref="C8:G8"/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6"/>
  <sheetViews>
    <sheetView rightToLeft="1" topLeftCell="A19" workbookViewId="0">
      <selection activeCell="Q34" sqref="Q34"/>
    </sheetView>
  </sheetViews>
  <sheetFormatPr defaultRowHeight="22.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">
      <c r="A3" s="19" t="s">
        <v>50</v>
      </c>
      <c r="B3" s="19" t="s">
        <v>50</v>
      </c>
      <c r="C3" s="19" t="s">
        <v>50</v>
      </c>
      <c r="D3" s="19" t="s">
        <v>50</v>
      </c>
      <c r="E3" s="19" t="s">
        <v>50</v>
      </c>
      <c r="F3" s="19" t="s">
        <v>50</v>
      </c>
      <c r="G3" s="19" t="s">
        <v>50</v>
      </c>
      <c r="H3" s="19" t="s">
        <v>50</v>
      </c>
      <c r="I3" s="19" t="s">
        <v>50</v>
      </c>
      <c r="J3" s="19" t="s">
        <v>50</v>
      </c>
      <c r="K3" s="19" t="s">
        <v>50</v>
      </c>
      <c r="L3" s="19" t="s">
        <v>50</v>
      </c>
      <c r="M3" s="19" t="s">
        <v>50</v>
      </c>
      <c r="N3" s="19" t="s">
        <v>50</v>
      </c>
      <c r="O3" s="19" t="s">
        <v>50</v>
      </c>
      <c r="P3" s="19" t="s">
        <v>50</v>
      </c>
      <c r="Q3" s="19" t="s">
        <v>50</v>
      </c>
    </row>
    <row r="4" spans="1:17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5" spans="1:17" ht="25.5">
      <c r="A5" s="20" t="s">
        <v>112</v>
      </c>
      <c r="B5" s="20"/>
      <c r="C5" s="20"/>
      <c r="D5" s="20"/>
      <c r="E5" s="20"/>
      <c r="F5" s="20"/>
      <c r="G5" s="20"/>
      <c r="H5" s="20"/>
    </row>
    <row r="6" spans="1:17" ht="24">
      <c r="A6" s="18" t="s">
        <v>3</v>
      </c>
      <c r="C6" s="18" t="s">
        <v>104</v>
      </c>
      <c r="D6" s="18" t="s">
        <v>52</v>
      </c>
      <c r="E6" s="18" t="s">
        <v>52</v>
      </c>
      <c r="F6" s="18" t="s">
        <v>52</v>
      </c>
      <c r="G6" s="18" t="s">
        <v>52</v>
      </c>
      <c r="H6" s="18" t="s">
        <v>52</v>
      </c>
      <c r="I6" s="18" t="s">
        <v>52</v>
      </c>
      <c r="K6" s="18" t="s">
        <v>105</v>
      </c>
      <c r="L6" s="18" t="s">
        <v>53</v>
      </c>
      <c r="M6" s="18" t="s">
        <v>53</v>
      </c>
      <c r="N6" s="18" t="s">
        <v>53</v>
      </c>
      <c r="O6" s="18" t="s">
        <v>53</v>
      </c>
      <c r="P6" s="18" t="s">
        <v>53</v>
      </c>
      <c r="Q6" s="18" t="s">
        <v>53</v>
      </c>
    </row>
    <row r="7" spans="1:17" ht="24.75" thickBot="1">
      <c r="A7" s="18" t="s">
        <v>3</v>
      </c>
      <c r="C7" s="18" t="s">
        <v>7</v>
      </c>
      <c r="E7" s="18" t="s">
        <v>78</v>
      </c>
      <c r="G7" s="18" t="s">
        <v>79</v>
      </c>
      <c r="I7" s="18" t="s">
        <v>80</v>
      </c>
      <c r="K7" s="18" t="s">
        <v>7</v>
      </c>
      <c r="M7" s="18" t="s">
        <v>78</v>
      </c>
      <c r="O7" s="18" t="s">
        <v>79</v>
      </c>
      <c r="Q7" s="18" t="s">
        <v>80</v>
      </c>
    </row>
    <row r="8" spans="1:17" ht="24">
      <c r="A8" s="2" t="s">
        <v>40</v>
      </c>
      <c r="C8" s="3">
        <v>547922</v>
      </c>
      <c r="E8" s="3">
        <v>6312631004</v>
      </c>
      <c r="G8" s="3">
        <v>6263611437</v>
      </c>
      <c r="I8" s="3">
        <f>E8-G8</f>
        <v>49019567</v>
      </c>
      <c r="K8" s="3">
        <v>547922</v>
      </c>
      <c r="M8" s="3">
        <v>6312631004</v>
      </c>
      <c r="O8" s="3">
        <v>7129563359</v>
      </c>
      <c r="Q8" s="3">
        <f>M8-O8</f>
        <v>-816932355</v>
      </c>
    </row>
    <row r="9" spans="1:17" ht="24">
      <c r="A9" s="2" t="s">
        <v>31</v>
      </c>
      <c r="C9" s="3">
        <v>43668623</v>
      </c>
      <c r="E9" s="3">
        <v>195730255271</v>
      </c>
      <c r="G9" s="3">
        <v>230356717300</v>
      </c>
      <c r="I9" s="3">
        <f t="shared" ref="I9:I33" si="0">E9-G9</f>
        <v>-34626462029</v>
      </c>
      <c r="K9" s="3">
        <v>43668623</v>
      </c>
      <c r="M9" s="3">
        <v>195730255271</v>
      </c>
      <c r="O9" s="3">
        <v>268197501193</v>
      </c>
      <c r="Q9" s="3">
        <f t="shared" ref="Q9:Q33" si="1">M9-O9</f>
        <v>-72467245922</v>
      </c>
    </row>
    <row r="10" spans="1:17" ht="24">
      <c r="A10" s="2" t="s">
        <v>26</v>
      </c>
      <c r="C10" s="3">
        <v>18175595</v>
      </c>
      <c r="E10" s="3">
        <v>74781176418</v>
      </c>
      <c r="G10" s="3">
        <v>84302722678</v>
      </c>
      <c r="I10" s="3">
        <f t="shared" si="0"/>
        <v>-9521546260</v>
      </c>
      <c r="K10" s="3">
        <v>18175595</v>
      </c>
      <c r="M10" s="3">
        <v>74781176418</v>
      </c>
      <c r="O10" s="3">
        <v>78441444542</v>
      </c>
      <c r="Q10" s="3">
        <f t="shared" si="1"/>
        <v>-3660268124</v>
      </c>
    </row>
    <row r="11" spans="1:17" ht="24">
      <c r="A11" s="2" t="s">
        <v>23</v>
      </c>
      <c r="C11" s="3">
        <v>10772862</v>
      </c>
      <c r="E11" s="3">
        <v>65109281904</v>
      </c>
      <c r="G11" s="3">
        <v>67465209867</v>
      </c>
      <c r="I11" s="3">
        <f t="shared" si="0"/>
        <v>-2355927963</v>
      </c>
      <c r="K11" s="3">
        <v>10772862</v>
      </c>
      <c r="M11" s="3">
        <v>65109281904</v>
      </c>
      <c r="O11" s="3">
        <v>52135277418</v>
      </c>
      <c r="Q11" s="3">
        <f t="shared" si="1"/>
        <v>12974004486</v>
      </c>
    </row>
    <row r="12" spans="1:17" ht="24">
      <c r="A12" s="2" t="s">
        <v>16</v>
      </c>
      <c r="C12" s="3">
        <v>11299510</v>
      </c>
      <c r="E12" s="3">
        <v>49893778500</v>
      </c>
      <c r="G12" s="3">
        <v>60317332406</v>
      </c>
      <c r="I12" s="3">
        <f t="shared" si="0"/>
        <v>-10423553906</v>
      </c>
      <c r="K12" s="3">
        <v>11299510</v>
      </c>
      <c r="M12" s="3">
        <v>49893778500</v>
      </c>
      <c r="O12" s="3">
        <v>70884233397</v>
      </c>
      <c r="Q12" s="3">
        <f t="shared" si="1"/>
        <v>-20990454897</v>
      </c>
    </row>
    <row r="13" spans="1:17" ht="24">
      <c r="A13" s="2" t="s">
        <v>27</v>
      </c>
      <c r="C13" s="3">
        <v>3289201</v>
      </c>
      <c r="E13" s="3">
        <v>33350228591</v>
      </c>
      <c r="G13" s="3">
        <v>44695845572</v>
      </c>
      <c r="I13" s="3">
        <f t="shared" si="0"/>
        <v>-11345616981</v>
      </c>
      <c r="K13" s="3">
        <v>3289201</v>
      </c>
      <c r="M13" s="3">
        <v>33350228591</v>
      </c>
      <c r="O13" s="3">
        <v>55465585659</v>
      </c>
      <c r="Q13" s="3">
        <f t="shared" si="1"/>
        <v>-22115357068</v>
      </c>
    </row>
    <row r="14" spans="1:17" ht="24">
      <c r="A14" s="2" t="s">
        <v>19</v>
      </c>
      <c r="C14" s="3">
        <v>35914355</v>
      </c>
      <c r="E14" s="3">
        <v>102817914012</v>
      </c>
      <c r="G14" s="3">
        <v>104852851894</v>
      </c>
      <c r="I14" s="3">
        <f t="shared" si="0"/>
        <v>-2034937882</v>
      </c>
      <c r="K14" s="3">
        <v>35914355</v>
      </c>
      <c r="M14" s="3">
        <v>102817914012</v>
      </c>
      <c r="O14" s="3">
        <v>120618214731</v>
      </c>
      <c r="Q14" s="3">
        <f t="shared" si="1"/>
        <v>-17800300719</v>
      </c>
    </row>
    <row r="15" spans="1:17" ht="24">
      <c r="A15" s="2" t="s">
        <v>35</v>
      </c>
      <c r="C15" s="3">
        <v>29407195</v>
      </c>
      <c r="E15" s="3">
        <v>86644306570</v>
      </c>
      <c r="G15" s="3">
        <v>101578393104</v>
      </c>
      <c r="I15" s="3">
        <f t="shared" si="0"/>
        <v>-14934086534</v>
      </c>
      <c r="K15" s="3">
        <v>29407195</v>
      </c>
      <c r="M15" s="3">
        <v>86644306570</v>
      </c>
      <c r="O15" s="3">
        <v>123132013385</v>
      </c>
      <c r="Q15" s="3">
        <f t="shared" si="1"/>
        <v>-36487706815</v>
      </c>
    </row>
    <row r="16" spans="1:17" ht="24">
      <c r="A16" s="2" t="s">
        <v>32</v>
      </c>
      <c r="C16" s="3">
        <v>46657968</v>
      </c>
      <c r="E16" s="3">
        <v>136590139851</v>
      </c>
      <c r="G16" s="3">
        <v>171004361844</v>
      </c>
      <c r="I16" s="3">
        <f t="shared" si="0"/>
        <v>-34414221993</v>
      </c>
      <c r="K16" s="3">
        <v>46657968</v>
      </c>
      <c r="M16" s="3">
        <v>136590139851</v>
      </c>
      <c r="O16" s="3">
        <v>223503065422</v>
      </c>
      <c r="Q16" s="3">
        <f t="shared" si="1"/>
        <v>-86912925571</v>
      </c>
    </row>
    <row r="17" spans="1:17" ht="24">
      <c r="A17" s="2" t="s">
        <v>34</v>
      </c>
      <c r="C17" s="3">
        <v>16918431</v>
      </c>
      <c r="E17" s="3">
        <v>90143227558</v>
      </c>
      <c r="G17" s="3">
        <v>116547120705</v>
      </c>
      <c r="I17" s="3">
        <f t="shared" si="0"/>
        <v>-26403893147</v>
      </c>
      <c r="K17" s="3">
        <v>16918431</v>
      </c>
      <c r="M17" s="3">
        <v>90143227558</v>
      </c>
      <c r="O17" s="3">
        <v>121990980168</v>
      </c>
      <c r="Q17" s="3">
        <f t="shared" si="1"/>
        <v>-31847752610</v>
      </c>
    </row>
    <row r="18" spans="1:17" ht="24">
      <c r="A18" s="2" t="s">
        <v>17</v>
      </c>
      <c r="C18" s="3">
        <v>346244915</v>
      </c>
      <c r="E18" s="3">
        <v>449161108871</v>
      </c>
      <c r="G18" s="3">
        <v>542445161546</v>
      </c>
      <c r="I18" s="3">
        <f t="shared" si="0"/>
        <v>-93284052675</v>
      </c>
      <c r="K18" s="3">
        <v>346244915</v>
      </c>
      <c r="M18" s="3">
        <v>449161108871</v>
      </c>
      <c r="O18" s="3">
        <v>936287993509</v>
      </c>
      <c r="Q18" s="3">
        <f t="shared" si="1"/>
        <v>-487126884638</v>
      </c>
    </row>
    <row r="19" spans="1:17" ht="24">
      <c r="A19" s="2" t="s">
        <v>25</v>
      </c>
      <c r="C19" s="3">
        <v>27649340</v>
      </c>
      <c r="E19" s="3">
        <v>80667965563</v>
      </c>
      <c r="G19" s="3">
        <v>86109961195</v>
      </c>
      <c r="I19" s="3">
        <f t="shared" si="0"/>
        <v>-5441995632</v>
      </c>
      <c r="K19" s="3">
        <v>27649340</v>
      </c>
      <c r="M19" s="3">
        <v>80667965563</v>
      </c>
      <c r="O19" s="3">
        <v>97583471745</v>
      </c>
      <c r="Q19" s="3">
        <f t="shared" si="1"/>
        <v>-16915506182</v>
      </c>
    </row>
    <row r="20" spans="1:17" ht="24">
      <c r="A20" s="2" t="s">
        <v>15</v>
      </c>
      <c r="C20" s="3">
        <v>40710537</v>
      </c>
      <c r="E20" s="3">
        <v>69807833550</v>
      </c>
      <c r="G20" s="3">
        <v>72206298346</v>
      </c>
      <c r="I20" s="3">
        <f t="shared" si="0"/>
        <v>-2398464796</v>
      </c>
      <c r="K20" s="3">
        <v>40710537</v>
      </c>
      <c r="M20" s="3">
        <v>69807833550</v>
      </c>
      <c r="O20" s="3">
        <v>72206298346</v>
      </c>
      <c r="Q20" s="3">
        <f t="shared" si="1"/>
        <v>-2398464796</v>
      </c>
    </row>
    <row r="21" spans="1:17" ht="24">
      <c r="A21" s="2" t="s">
        <v>38</v>
      </c>
      <c r="C21" s="3">
        <v>3497043</v>
      </c>
      <c r="E21" s="3">
        <v>33962821754</v>
      </c>
      <c r="G21" s="3">
        <v>42618648384</v>
      </c>
      <c r="I21" s="3">
        <f t="shared" si="0"/>
        <v>-8655826630</v>
      </c>
      <c r="K21" s="3">
        <v>3497043</v>
      </c>
      <c r="M21" s="3">
        <v>33962821754</v>
      </c>
      <c r="O21" s="3">
        <v>57211088115</v>
      </c>
      <c r="Q21" s="3">
        <f t="shared" si="1"/>
        <v>-23248266361</v>
      </c>
    </row>
    <row r="22" spans="1:17" ht="24">
      <c r="A22" s="2" t="s">
        <v>22</v>
      </c>
      <c r="C22" s="3">
        <v>6096652</v>
      </c>
      <c r="E22" s="3">
        <v>59270486283</v>
      </c>
      <c r="G22" s="3">
        <v>62846108666</v>
      </c>
      <c r="I22" s="3">
        <f t="shared" si="0"/>
        <v>-3575622383</v>
      </c>
      <c r="K22" s="3">
        <v>6096652</v>
      </c>
      <c r="M22" s="3">
        <v>59270486283</v>
      </c>
      <c r="O22" s="3">
        <v>63806955424</v>
      </c>
      <c r="Q22" s="3">
        <f t="shared" si="1"/>
        <v>-4536469141</v>
      </c>
    </row>
    <row r="23" spans="1:17" ht="24">
      <c r="A23" s="2" t="s">
        <v>18</v>
      </c>
      <c r="C23" s="3">
        <v>556631381</v>
      </c>
      <c r="E23" s="3">
        <v>1316346910369</v>
      </c>
      <c r="G23" s="3">
        <v>1550401026841</v>
      </c>
      <c r="I23" s="3">
        <f t="shared" si="0"/>
        <v>-234054116472</v>
      </c>
      <c r="K23" s="3">
        <v>556631381</v>
      </c>
      <c r="M23" s="3">
        <v>1316346910369</v>
      </c>
      <c r="O23" s="3">
        <v>1539378353316</v>
      </c>
      <c r="Q23" s="3">
        <f t="shared" si="1"/>
        <v>-223031442947</v>
      </c>
    </row>
    <row r="24" spans="1:17" ht="24">
      <c r="A24" s="2" t="s">
        <v>21</v>
      </c>
      <c r="C24" s="3">
        <v>288542819</v>
      </c>
      <c r="E24" s="3">
        <v>206801538232</v>
      </c>
      <c r="G24" s="3">
        <v>220569185715</v>
      </c>
      <c r="I24" s="3">
        <f t="shared" si="0"/>
        <v>-13767647483</v>
      </c>
      <c r="K24" s="3">
        <v>288542819</v>
      </c>
      <c r="M24" s="3">
        <v>206801538232</v>
      </c>
      <c r="O24" s="3">
        <v>313913272738</v>
      </c>
      <c r="Q24" s="3">
        <f t="shared" si="1"/>
        <v>-107111734506</v>
      </c>
    </row>
    <row r="25" spans="1:17" ht="24">
      <c r="A25" s="2" t="s">
        <v>30</v>
      </c>
      <c r="C25" s="3">
        <v>5154303</v>
      </c>
      <c r="E25" s="3">
        <v>74907542196</v>
      </c>
      <c r="G25" s="3">
        <v>81414558515</v>
      </c>
      <c r="I25" s="3">
        <f t="shared" si="0"/>
        <v>-6507016319</v>
      </c>
      <c r="K25" s="3">
        <v>5154303</v>
      </c>
      <c r="M25" s="3">
        <v>74907542196</v>
      </c>
      <c r="O25" s="3">
        <v>118652336464</v>
      </c>
      <c r="Q25" s="3">
        <f t="shared" si="1"/>
        <v>-43744794268</v>
      </c>
    </row>
    <row r="26" spans="1:17" ht="24">
      <c r="A26" s="2" t="s">
        <v>36</v>
      </c>
      <c r="C26" s="3">
        <v>334164033</v>
      </c>
      <c r="E26" s="3">
        <v>458402544665</v>
      </c>
      <c r="G26" s="3">
        <v>567024017205</v>
      </c>
      <c r="I26" s="3">
        <f t="shared" si="0"/>
        <v>-108621472540</v>
      </c>
      <c r="K26" s="3">
        <v>334164033</v>
      </c>
      <c r="M26" s="3">
        <v>458402544665</v>
      </c>
      <c r="O26" s="3">
        <v>634380975076</v>
      </c>
      <c r="Q26" s="3">
        <f t="shared" si="1"/>
        <v>-175978430411</v>
      </c>
    </row>
    <row r="27" spans="1:17" ht="24">
      <c r="A27" s="2" t="s">
        <v>33</v>
      </c>
      <c r="C27" s="3">
        <v>60531795</v>
      </c>
      <c r="E27" s="3">
        <v>100245936945</v>
      </c>
      <c r="G27" s="3">
        <v>111076830493</v>
      </c>
      <c r="I27" s="3">
        <f t="shared" si="0"/>
        <v>-10830893548</v>
      </c>
      <c r="K27" s="3">
        <v>60531795</v>
      </c>
      <c r="M27" s="3">
        <v>100245936945</v>
      </c>
      <c r="O27" s="3">
        <v>104764901095</v>
      </c>
      <c r="Q27" s="3">
        <f t="shared" si="1"/>
        <v>-4518964150</v>
      </c>
    </row>
    <row r="28" spans="1:17" ht="24">
      <c r="A28" s="2" t="s">
        <v>24</v>
      </c>
      <c r="C28" s="3">
        <v>4179184</v>
      </c>
      <c r="E28" s="3">
        <v>62023965578</v>
      </c>
      <c r="G28" s="3">
        <v>71869698894</v>
      </c>
      <c r="I28" s="3">
        <f t="shared" si="0"/>
        <v>-9845733316</v>
      </c>
      <c r="K28" s="3">
        <v>4179184</v>
      </c>
      <c r="M28" s="3">
        <v>62023965578</v>
      </c>
      <c r="O28" s="3">
        <v>87496995317</v>
      </c>
      <c r="Q28" s="3">
        <f t="shared" si="1"/>
        <v>-25473029739</v>
      </c>
    </row>
    <row r="29" spans="1:17" ht="24">
      <c r="A29" s="2" t="s">
        <v>20</v>
      </c>
      <c r="C29" s="3">
        <v>87092075</v>
      </c>
      <c r="E29" s="3">
        <v>207777305169</v>
      </c>
      <c r="G29" s="3">
        <v>268292445299</v>
      </c>
      <c r="I29" s="3">
        <f t="shared" si="0"/>
        <v>-60515140130</v>
      </c>
      <c r="K29" s="3">
        <v>87092075</v>
      </c>
      <c r="M29" s="3">
        <v>207777305169</v>
      </c>
      <c r="O29" s="3">
        <v>329415871456</v>
      </c>
      <c r="Q29" s="3">
        <f t="shared" si="1"/>
        <v>-121638566287</v>
      </c>
    </row>
    <row r="30" spans="1:17" ht="24">
      <c r="A30" s="2" t="s">
        <v>37</v>
      </c>
      <c r="C30" s="3">
        <v>86194569</v>
      </c>
      <c r="E30" s="3">
        <v>248391281100</v>
      </c>
      <c r="G30" s="3">
        <v>296458721147</v>
      </c>
      <c r="I30" s="3">
        <f t="shared" si="0"/>
        <v>-48067440047</v>
      </c>
      <c r="K30" s="3">
        <v>86194569</v>
      </c>
      <c r="M30" s="3">
        <v>248391281100</v>
      </c>
      <c r="O30" s="3">
        <v>381688262272</v>
      </c>
      <c r="Q30" s="3">
        <f t="shared" si="1"/>
        <v>-133296981172</v>
      </c>
    </row>
    <row r="31" spans="1:17" ht="24">
      <c r="A31" s="2" t="s">
        <v>39</v>
      </c>
      <c r="C31" s="3">
        <v>23451364</v>
      </c>
      <c r="E31" s="3">
        <v>81801205800</v>
      </c>
      <c r="G31" s="3">
        <v>86230453182</v>
      </c>
      <c r="I31" s="3">
        <f t="shared" si="0"/>
        <v>-4429247382</v>
      </c>
      <c r="K31" s="3">
        <v>23451364</v>
      </c>
      <c r="M31" s="3">
        <v>81801205800</v>
      </c>
      <c r="O31" s="3">
        <v>92578725793</v>
      </c>
      <c r="Q31" s="3">
        <f t="shared" si="1"/>
        <v>-10777519993</v>
      </c>
    </row>
    <row r="32" spans="1:17" ht="24">
      <c r="A32" s="2" t="s">
        <v>29</v>
      </c>
      <c r="C32" s="3">
        <v>334148084</v>
      </c>
      <c r="E32" s="3">
        <v>730087466574</v>
      </c>
      <c r="G32" s="3">
        <v>822599532704</v>
      </c>
      <c r="I32" s="3">
        <f t="shared" si="0"/>
        <v>-92512066130</v>
      </c>
      <c r="K32" s="3">
        <v>334148084</v>
      </c>
      <c r="M32" s="3">
        <v>730087466574</v>
      </c>
      <c r="O32" s="3">
        <v>820288630398</v>
      </c>
      <c r="Q32" s="3">
        <f t="shared" si="1"/>
        <v>-90201163824</v>
      </c>
    </row>
    <row r="33" spans="1:17" ht="24.75" thickBot="1">
      <c r="A33" s="2" t="s">
        <v>28</v>
      </c>
      <c r="C33" s="3">
        <v>89170275</v>
      </c>
      <c r="E33" s="3">
        <v>311391307777</v>
      </c>
      <c r="G33" s="3">
        <v>361650024404</v>
      </c>
      <c r="I33" s="3">
        <f t="shared" si="0"/>
        <v>-50258716627</v>
      </c>
      <c r="K33" s="3">
        <v>89170275</v>
      </c>
      <c r="M33" s="3">
        <v>311391307777</v>
      </c>
      <c r="O33" s="3">
        <v>380818242856</v>
      </c>
      <c r="Q33" s="3">
        <f t="shared" si="1"/>
        <v>-69426935079</v>
      </c>
    </row>
    <row r="34" spans="1:17" ht="23.25" thickBot="1">
      <c r="A34" s="1" t="s">
        <v>41</v>
      </c>
      <c r="C34" s="1" t="s">
        <v>41</v>
      </c>
      <c r="E34" s="4">
        <f>SUM(E8:E33)</f>
        <v>5332420160105</v>
      </c>
      <c r="G34" s="4">
        <f>SUM(G8:G33)</f>
        <v>6231196839343</v>
      </c>
      <c r="I34" s="4">
        <f>SUM(I8:I33)</f>
        <v>-898776679238</v>
      </c>
      <c r="K34" s="1" t="s">
        <v>41</v>
      </c>
      <c r="M34" s="4">
        <f>SUM(M8:M33)</f>
        <v>5332420160105</v>
      </c>
      <c r="O34" s="4">
        <f>SUM(O8:O33)</f>
        <v>7151970253194</v>
      </c>
      <c r="Q34" s="4">
        <f>SUM(Q8:Q33)</f>
        <v>-1819550093089</v>
      </c>
    </row>
    <row r="35" spans="1:17" ht="23.25" thickTop="1">
      <c r="Q35" s="3"/>
    </row>
    <row r="36" spans="1:17">
      <c r="Q36" s="3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3"/>
  <sheetViews>
    <sheetView rightToLeft="1" workbookViewId="0">
      <selection activeCell="A3" sqref="A3:K3"/>
    </sheetView>
  </sheetViews>
  <sheetFormatPr defaultRowHeight="22.5"/>
  <cols>
    <col min="1" max="1" width="26.710937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4">
      <c r="A2" s="19" t="s">
        <v>113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12" ht="24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</row>
    <row r="4" spans="1:12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5" spans="1:12" ht="24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ht="25.5">
      <c r="A6" s="20" t="s">
        <v>93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4.75" thickBot="1">
      <c r="A7" s="18" t="s">
        <v>43</v>
      </c>
      <c r="C7" s="18" t="s">
        <v>73</v>
      </c>
      <c r="E7" s="18" t="s">
        <v>5</v>
      </c>
      <c r="F7" s="18" t="s">
        <v>5</v>
      </c>
      <c r="G7" s="18" t="s">
        <v>5</v>
      </c>
      <c r="I7" s="18" t="s">
        <v>6</v>
      </c>
      <c r="J7" s="18" t="s">
        <v>6</v>
      </c>
      <c r="K7" s="18" t="s">
        <v>6</v>
      </c>
    </row>
    <row r="8" spans="1:12" ht="24.75" thickBot="1">
      <c r="A8" s="18" t="s">
        <v>43</v>
      </c>
      <c r="C8" s="18" t="s">
        <v>44</v>
      </c>
      <c r="E8" s="18" t="s">
        <v>45</v>
      </c>
      <c r="G8" s="18" t="s">
        <v>46</v>
      </c>
      <c r="I8" s="18" t="s">
        <v>44</v>
      </c>
      <c r="K8" s="18" t="s">
        <v>42</v>
      </c>
    </row>
    <row r="9" spans="1:12" ht="24">
      <c r="A9" s="2" t="s">
        <v>47</v>
      </c>
      <c r="C9" s="3">
        <v>891311455139</v>
      </c>
      <c r="E9" s="3">
        <v>230852677301</v>
      </c>
      <c r="F9" s="3"/>
      <c r="G9" s="3">
        <v>449014748800</v>
      </c>
      <c r="I9" s="3">
        <v>673149383640</v>
      </c>
      <c r="K9" s="15">
        <v>0.10979575240370529</v>
      </c>
    </row>
    <row r="10" spans="1:12" ht="24.75" thickBot="1">
      <c r="A10" s="2" t="s">
        <v>48</v>
      </c>
      <c r="C10" s="3">
        <v>512548</v>
      </c>
      <c r="E10" s="1">
        <v>2167</v>
      </c>
      <c r="G10" s="1">
        <v>0</v>
      </c>
      <c r="I10" s="3">
        <v>514715</v>
      </c>
      <c r="K10" s="15">
        <v>8.3953906921641887E-8</v>
      </c>
    </row>
    <row r="11" spans="1:12" ht="23.25" thickBot="1">
      <c r="A11" s="1" t="s">
        <v>41</v>
      </c>
      <c r="C11" s="4">
        <f>SUM(C9:C10)</f>
        <v>891311967687</v>
      </c>
      <c r="E11" s="4">
        <f>SUM(E9:E10)</f>
        <v>230852679468</v>
      </c>
      <c r="G11" s="4">
        <f>SUM(G9:G10)</f>
        <v>449014748800</v>
      </c>
      <c r="I11" s="4">
        <f>SUM(I9:I10)</f>
        <v>673149898355</v>
      </c>
      <c r="K11" s="5" t="s">
        <v>49</v>
      </c>
    </row>
    <row r="12" spans="1:12" ht="23.25" thickTop="1">
      <c r="I12" s="3"/>
    </row>
    <row r="13" spans="1:12">
      <c r="K13" s="3"/>
    </row>
  </sheetData>
  <mergeCells count="13">
    <mergeCell ref="I8"/>
    <mergeCell ref="K8"/>
    <mergeCell ref="I7:K7"/>
    <mergeCell ref="A2:K2"/>
    <mergeCell ref="A3:K3"/>
    <mergeCell ref="A4:K4"/>
    <mergeCell ref="A6:L6"/>
    <mergeCell ref="C8"/>
    <mergeCell ref="C7"/>
    <mergeCell ref="E8"/>
    <mergeCell ref="G8"/>
    <mergeCell ref="E7:G7"/>
    <mergeCell ref="A7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3"/>
  <sheetViews>
    <sheetView rightToLeft="1" tabSelected="1" workbookViewId="0">
      <selection activeCell="G17" sqref="G17"/>
    </sheetView>
  </sheetViews>
  <sheetFormatPr defaultRowHeight="22.5"/>
  <cols>
    <col min="1" max="1" width="59.85546875" style="1" bestFit="1" customWidth="1"/>
    <col min="2" max="2" width="1" style="1" customWidth="1"/>
    <col min="3" max="3" width="22.28515625" style="1" customWidth="1"/>
    <col min="4" max="4" width="1" style="1" customWidth="1"/>
    <col min="5" max="5" width="21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1" ht="24">
      <c r="A2" s="19" t="s">
        <v>113</v>
      </c>
      <c r="B2" s="19" t="s">
        <v>0</v>
      </c>
      <c r="C2" s="19"/>
      <c r="D2" s="19"/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11" ht="24">
      <c r="A3" s="19" t="s">
        <v>50</v>
      </c>
      <c r="B3" s="19" t="s">
        <v>50</v>
      </c>
      <c r="C3" s="19"/>
      <c r="D3" s="19"/>
      <c r="E3" s="19" t="s">
        <v>50</v>
      </c>
      <c r="F3" s="19" t="s">
        <v>50</v>
      </c>
      <c r="G3" s="19" t="s">
        <v>50</v>
      </c>
      <c r="H3" s="19" t="s">
        <v>50</v>
      </c>
      <c r="I3" s="19" t="s">
        <v>50</v>
      </c>
    </row>
    <row r="4" spans="1:11" ht="24">
      <c r="A4" s="19" t="s">
        <v>2</v>
      </c>
      <c r="B4" s="19" t="s">
        <v>2</v>
      </c>
      <c r="C4" s="19"/>
      <c r="D4" s="19"/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5" spans="1:11">
      <c r="I5" s="3"/>
    </row>
    <row r="6" spans="1:11" ht="25.5">
      <c r="A6" s="20" t="s">
        <v>94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4.75" thickBot="1">
      <c r="A7" s="18" t="s">
        <v>54</v>
      </c>
      <c r="C7" s="8" t="s">
        <v>95</v>
      </c>
      <c r="E7" s="18" t="s">
        <v>44</v>
      </c>
      <c r="G7" s="18" t="s">
        <v>85</v>
      </c>
      <c r="I7" s="18" t="s">
        <v>13</v>
      </c>
    </row>
    <row r="8" spans="1:11" ht="24">
      <c r="A8" s="10" t="s">
        <v>99</v>
      </c>
      <c r="C8" s="9" t="s">
        <v>96</v>
      </c>
      <c r="E8" s="3">
        <v>-905418613252</v>
      </c>
      <c r="G8" s="15">
        <f>E8/$E$12</f>
        <v>1.0155801064973158</v>
      </c>
      <c r="I8" s="15">
        <v>-0.14768061933707097</v>
      </c>
    </row>
    <row r="9" spans="1:11" ht="24">
      <c r="A9" s="10" t="s">
        <v>100</v>
      </c>
      <c r="C9" s="9" t="s">
        <v>97</v>
      </c>
      <c r="E9" s="3">
        <v>0</v>
      </c>
      <c r="G9" s="15">
        <f t="shared" ref="G9:G11" si="0">E9/$E$12</f>
        <v>0</v>
      </c>
      <c r="I9" s="15">
        <v>0</v>
      </c>
    </row>
    <row r="10" spans="1:11" ht="24.75" thickBot="1">
      <c r="A10" s="10" t="s">
        <v>101</v>
      </c>
      <c r="C10" s="9" t="s">
        <v>98</v>
      </c>
      <c r="E10" s="3">
        <v>13890109041</v>
      </c>
      <c r="G10" s="15">
        <f t="shared" si="0"/>
        <v>-1.5580106497315758E-2</v>
      </c>
      <c r="I10" s="15">
        <v>2.2655817715814975E-3</v>
      </c>
    </row>
    <row r="11" spans="1:11" ht="24.75" thickBot="1">
      <c r="A11" s="2" t="s">
        <v>90</v>
      </c>
      <c r="C11" s="9" t="s">
        <v>102</v>
      </c>
      <c r="E11" s="3">
        <v>0</v>
      </c>
      <c r="G11" s="15">
        <f t="shared" si="0"/>
        <v>0</v>
      </c>
      <c r="I11" s="15">
        <v>0</v>
      </c>
    </row>
    <row r="12" spans="1:11" ht="23.25" thickBot="1">
      <c r="A12" s="1" t="s">
        <v>41</v>
      </c>
      <c r="C12" s="9"/>
      <c r="E12" s="4">
        <f>SUM(E8:E11)</f>
        <v>-891528504211</v>
      </c>
      <c r="G12" s="22">
        <f>SUM(G8:G11)</f>
        <v>1</v>
      </c>
      <c r="I12" s="16">
        <f>SUM(I8:I11)</f>
        <v>-0.14541503756548946</v>
      </c>
    </row>
    <row r="13" spans="1:11" ht="23.25" thickTop="1">
      <c r="C13" s="9"/>
    </row>
  </sheetData>
  <mergeCells count="8">
    <mergeCell ref="A7"/>
    <mergeCell ref="E7"/>
    <mergeCell ref="G7"/>
    <mergeCell ref="I7"/>
    <mergeCell ref="A2:I2"/>
    <mergeCell ref="A3:I3"/>
    <mergeCell ref="A4:I4"/>
    <mergeCell ref="A6:K6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7"/>
  <sheetViews>
    <sheetView rightToLeft="1" topLeftCell="A16" workbookViewId="0">
      <selection activeCell="I35" sqref="I35"/>
    </sheetView>
  </sheetViews>
  <sheetFormatPr defaultRowHeight="22.5"/>
  <cols>
    <col min="1" max="1" width="40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1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9" t="s">
        <v>113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</row>
    <row r="3" spans="1:21" ht="24">
      <c r="A3" s="19" t="s">
        <v>50</v>
      </c>
      <c r="B3" s="19" t="s">
        <v>50</v>
      </c>
      <c r="C3" s="19" t="s">
        <v>50</v>
      </c>
      <c r="D3" s="19" t="s">
        <v>50</v>
      </c>
      <c r="E3" s="19" t="s">
        <v>50</v>
      </c>
      <c r="F3" s="19" t="s">
        <v>50</v>
      </c>
      <c r="G3" s="19" t="s">
        <v>50</v>
      </c>
      <c r="H3" s="19" t="s">
        <v>50</v>
      </c>
      <c r="I3" s="19" t="s">
        <v>50</v>
      </c>
      <c r="J3" s="19" t="s">
        <v>50</v>
      </c>
      <c r="K3" s="19" t="s">
        <v>50</v>
      </c>
      <c r="L3" s="19" t="s">
        <v>50</v>
      </c>
      <c r="M3" s="19" t="s">
        <v>50</v>
      </c>
      <c r="N3" s="19" t="s">
        <v>50</v>
      </c>
      <c r="O3" s="19" t="s">
        <v>50</v>
      </c>
      <c r="P3" s="19" t="s">
        <v>50</v>
      </c>
      <c r="Q3" s="19" t="s">
        <v>50</v>
      </c>
      <c r="R3" s="19" t="s">
        <v>50</v>
      </c>
      <c r="S3" s="19" t="s">
        <v>50</v>
      </c>
      <c r="T3" s="19" t="s">
        <v>50</v>
      </c>
      <c r="U3" s="19" t="s">
        <v>50</v>
      </c>
    </row>
    <row r="4" spans="1:21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</row>
    <row r="5" spans="1:21" ht="25.5">
      <c r="A5" s="20" t="s">
        <v>103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21" ht="24">
      <c r="A6" s="18" t="s">
        <v>3</v>
      </c>
      <c r="C6" s="18" t="s">
        <v>104</v>
      </c>
      <c r="D6" s="18" t="s">
        <v>52</v>
      </c>
      <c r="E6" s="18" t="s">
        <v>52</v>
      </c>
      <c r="F6" s="18" t="s">
        <v>52</v>
      </c>
      <c r="G6" s="18" t="s">
        <v>52</v>
      </c>
      <c r="H6" s="18" t="s">
        <v>52</v>
      </c>
      <c r="I6" s="18" t="s">
        <v>52</v>
      </c>
      <c r="J6" s="18" t="s">
        <v>52</v>
      </c>
      <c r="K6" s="18" t="s">
        <v>52</v>
      </c>
      <c r="M6" s="18" t="s">
        <v>105</v>
      </c>
      <c r="N6" s="18" t="s">
        <v>53</v>
      </c>
      <c r="O6" s="18" t="s">
        <v>53</v>
      </c>
      <c r="P6" s="18" t="s">
        <v>53</v>
      </c>
      <c r="Q6" s="18" t="s">
        <v>53</v>
      </c>
      <c r="R6" s="18" t="s">
        <v>53</v>
      </c>
      <c r="S6" s="18" t="s">
        <v>53</v>
      </c>
      <c r="T6" s="18" t="s">
        <v>53</v>
      </c>
      <c r="U6" s="18" t="s">
        <v>53</v>
      </c>
    </row>
    <row r="7" spans="1:21" ht="24">
      <c r="A7" s="18" t="s">
        <v>3</v>
      </c>
      <c r="C7" s="18" t="s">
        <v>82</v>
      </c>
      <c r="E7" s="18" t="s">
        <v>83</v>
      </c>
      <c r="G7" s="18" t="s">
        <v>84</v>
      </c>
      <c r="I7" s="18" t="s">
        <v>44</v>
      </c>
      <c r="K7" s="18" t="s">
        <v>85</v>
      </c>
      <c r="M7" s="18" t="s">
        <v>82</v>
      </c>
      <c r="O7" s="18" t="s">
        <v>83</v>
      </c>
      <c r="Q7" s="18" t="s">
        <v>84</v>
      </c>
      <c r="S7" s="18" t="s">
        <v>44</v>
      </c>
      <c r="U7" s="18" t="s">
        <v>85</v>
      </c>
    </row>
    <row r="8" spans="1:21" ht="24">
      <c r="A8" s="2" t="s">
        <v>29</v>
      </c>
      <c r="C8" s="3">
        <v>0</v>
      </c>
      <c r="E8" s="3">
        <v>-92512066129</v>
      </c>
      <c r="G8" s="3">
        <v>-9017627918</v>
      </c>
      <c r="I8" s="3">
        <f>C8+E8+G8</f>
        <v>-101529694047</v>
      </c>
      <c r="K8" s="15">
        <f>I8/$I$35</f>
        <v>0.11213563821306358</v>
      </c>
      <c r="M8" s="3">
        <v>0</v>
      </c>
      <c r="O8" s="3">
        <v>-90201163823</v>
      </c>
      <c r="Q8" s="3">
        <v>-9017627918</v>
      </c>
      <c r="S8" s="3">
        <f>M8+O8+Q8</f>
        <v>-99218791741</v>
      </c>
      <c r="U8" s="15">
        <f>S8/$S$35</f>
        <v>5.8125605717509313E-2</v>
      </c>
    </row>
    <row r="9" spans="1:21" ht="24">
      <c r="A9" s="2" t="s">
        <v>35</v>
      </c>
      <c r="C9" s="3">
        <v>0</v>
      </c>
      <c r="E9" s="3">
        <v>-14934086533</v>
      </c>
      <c r="G9" s="3">
        <v>0</v>
      </c>
      <c r="I9" s="3">
        <f t="shared" ref="I9:I34" si="0">C9+E9+G9</f>
        <v>-14934086533</v>
      </c>
      <c r="K9" s="15">
        <f t="shared" ref="K9:K34" si="1">I9/$I$35</f>
        <v>1.6494123617981644E-2</v>
      </c>
      <c r="M9" s="3">
        <v>1366062974</v>
      </c>
      <c r="O9" s="3">
        <v>-36487706814</v>
      </c>
      <c r="Q9" s="3">
        <v>-4425</v>
      </c>
      <c r="S9" s="3">
        <f t="shared" ref="S9:S34" si="2">M9+O9+Q9</f>
        <v>-35121648265</v>
      </c>
      <c r="U9" s="15">
        <f t="shared" ref="U9:U34" si="3">S9/$S$35</f>
        <v>2.057540757530555E-2</v>
      </c>
    </row>
    <row r="10" spans="1:21" ht="24">
      <c r="A10" s="2" t="s">
        <v>40</v>
      </c>
      <c r="C10" s="3">
        <v>0</v>
      </c>
      <c r="E10" s="3">
        <v>49019567</v>
      </c>
      <c r="G10" s="3">
        <v>0</v>
      </c>
      <c r="I10" s="3">
        <f t="shared" si="0"/>
        <v>49019567</v>
      </c>
      <c r="K10" s="15">
        <f t="shared" si="1"/>
        <v>-5.4140224513317646E-5</v>
      </c>
      <c r="M10" s="3">
        <v>739694700</v>
      </c>
      <c r="O10" s="3">
        <v>-816932354</v>
      </c>
      <c r="Q10" s="3">
        <v>2595483697</v>
      </c>
      <c r="S10" s="3">
        <f t="shared" si="2"/>
        <v>2518246043</v>
      </c>
      <c r="U10" s="15">
        <f t="shared" si="3"/>
        <v>-1.4752707025216666E-3</v>
      </c>
    </row>
    <row r="11" spans="1:21" ht="24">
      <c r="A11" s="2" t="s">
        <v>17</v>
      </c>
      <c r="C11" s="3">
        <v>0</v>
      </c>
      <c r="E11" s="3">
        <v>-93284052674</v>
      </c>
      <c r="G11" s="3">
        <v>0</v>
      </c>
      <c r="I11" s="3">
        <f t="shared" si="0"/>
        <v>-93284052674</v>
      </c>
      <c r="K11" s="15">
        <f t="shared" si="1"/>
        <v>0.10302864477123001</v>
      </c>
      <c r="M11" s="3">
        <v>32584811869</v>
      </c>
      <c r="O11" s="3">
        <v>-487126884637</v>
      </c>
      <c r="Q11" s="3">
        <v>-5875</v>
      </c>
      <c r="S11" s="3">
        <f t="shared" si="2"/>
        <v>-454542078643</v>
      </c>
      <c r="U11" s="15">
        <f t="shared" si="3"/>
        <v>0.26628558140667641</v>
      </c>
    </row>
    <row r="12" spans="1:21" ht="24">
      <c r="A12" s="2" t="s">
        <v>22</v>
      </c>
      <c r="C12" s="3">
        <v>0</v>
      </c>
      <c r="E12" s="3">
        <v>-3575622382</v>
      </c>
      <c r="G12" s="3">
        <v>0</v>
      </c>
      <c r="I12" s="3">
        <f t="shared" si="0"/>
        <v>-3575622382</v>
      </c>
      <c r="K12" s="15">
        <f t="shared" si="1"/>
        <v>3.9491372605621675E-3</v>
      </c>
      <c r="M12" s="3">
        <v>1451584000</v>
      </c>
      <c r="O12" s="3">
        <v>-4536469140</v>
      </c>
      <c r="Q12" s="3">
        <v>3660295280</v>
      </c>
      <c r="S12" s="3">
        <f t="shared" si="2"/>
        <v>575410140</v>
      </c>
      <c r="U12" s="15">
        <f t="shared" si="3"/>
        <v>-3.3709403568231498E-4</v>
      </c>
    </row>
    <row r="13" spans="1:21" ht="24">
      <c r="A13" s="2" t="s">
        <v>18</v>
      </c>
      <c r="C13" s="3">
        <v>0</v>
      </c>
      <c r="E13" s="3">
        <v>-234054116471</v>
      </c>
      <c r="G13" s="3">
        <v>0</v>
      </c>
      <c r="I13" s="3">
        <f t="shared" si="0"/>
        <v>-234054116471</v>
      </c>
      <c r="K13" s="15">
        <f t="shared" si="1"/>
        <v>0.25850376063105857</v>
      </c>
      <c r="M13" s="3">
        <v>0</v>
      </c>
      <c r="O13" s="3">
        <v>-223031442946</v>
      </c>
      <c r="Q13" s="3">
        <v>-260728085</v>
      </c>
      <c r="S13" s="3">
        <f t="shared" si="2"/>
        <v>-223292171031</v>
      </c>
      <c r="U13" s="15">
        <f t="shared" si="3"/>
        <v>0.13081183982803204</v>
      </c>
    </row>
    <row r="14" spans="1:21" ht="24">
      <c r="A14" s="2" t="s">
        <v>25</v>
      </c>
      <c r="C14" s="3">
        <v>0</v>
      </c>
      <c r="E14" s="3">
        <v>-5441995631</v>
      </c>
      <c r="G14" s="3">
        <v>0</v>
      </c>
      <c r="I14" s="3">
        <f t="shared" si="0"/>
        <v>-5441995631</v>
      </c>
      <c r="K14" s="15">
        <f t="shared" si="1"/>
        <v>6.0104746592892942E-3</v>
      </c>
      <c r="M14" s="3">
        <v>1217384590</v>
      </c>
      <c r="O14" s="3">
        <v>-16915506181</v>
      </c>
      <c r="Q14" s="3">
        <v>-3520</v>
      </c>
      <c r="S14" s="3">
        <f t="shared" si="2"/>
        <v>-15698125111</v>
      </c>
      <c r="U14" s="15">
        <f t="shared" si="3"/>
        <v>9.1964739208677815E-3</v>
      </c>
    </row>
    <row r="15" spans="1:21" ht="24">
      <c r="A15" s="2" t="s">
        <v>28</v>
      </c>
      <c r="C15" s="3">
        <v>0</v>
      </c>
      <c r="E15" s="3">
        <v>-50258716626</v>
      </c>
      <c r="G15" s="3">
        <v>0</v>
      </c>
      <c r="I15" s="3">
        <f t="shared" si="0"/>
        <v>-50258716626</v>
      </c>
      <c r="K15" s="15">
        <f t="shared" si="1"/>
        <v>5.5508817568356947E-2</v>
      </c>
      <c r="M15" s="3">
        <v>8058549252</v>
      </c>
      <c r="O15" s="3">
        <v>-69426935078</v>
      </c>
      <c r="Q15" s="3">
        <v>-4258</v>
      </c>
      <c r="S15" s="3">
        <f t="shared" si="2"/>
        <v>-61368390084</v>
      </c>
      <c r="U15" s="15">
        <f t="shared" si="3"/>
        <v>3.5951605365769398E-2</v>
      </c>
    </row>
    <row r="16" spans="1:21" ht="24">
      <c r="A16" s="2" t="s">
        <v>24</v>
      </c>
      <c r="C16" s="3">
        <v>0</v>
      </c>
      <c r="E16" s="3">
        <v>-9845733315</v>
      </c>
      <c r="G16" s="3">
        <v>0</v>
      </c>
      <c r="I16" s="3">
        <f t="shared" si="0"/>
        <v>-9845733315</v>
      </c>
      <c r="K16" s="15">
        <f t="shared" si="1"/>
        <v>1.0874233388727225E-2</v>
      </c>
      <c r="M16" s="3">
        <v>569339349</v>
      </c>
      <c r="O16" s="3">
        <v>-25473029738</v>
      </c>
      <c r="Q16" s="3">
        <v>0</v>
      </c>
      <c r="S16" s="3">
        <f t="shared" si="2"/>
        <v>-24903690389</v>
      </c>
      <c r="U16" s="15">
        <f t="shared" si="3"/>
        <v>1.4589394438914287E-2</v>
      </c>
    </row>
    <row r="17" spans="1:21" ht="24">
      <c r="A17" s="2" t="s">
        <v>23</v>
      </c>
      <c r="C17" s="3">
        <v>0</v>
      </c>
      <c r="E17" s="3">
        <v>-2355927962</v>
      </c>
      <c r="G17" s="3">
        <v>0</v>
      </c>
      <c r="I17" s="3">
        <f t="shared" si="0"/>
        <v>-2355927962</v>
      </c>
      <c r="K17" s="15">
        <f t="shared" si="1"/>
        <v>2.6020317315304494E-3</v>
      </c>
      <c r="M17" s="3">
        <v>1517816986</v>
      </c>
      <c r="O17" s="3">
        <v>12974004486</v>
      </c>
      <c r="Q17" s="3">
        <v>0</v>
      </c>
      <c r="S17" s="3">
        <f t="shared" si="2"/>
        <v>14491821472</v>
      </c>
      <c r="U17" s="15">
        <f t="shared" si="3"/>
        <v>-8.4897818873753365E-3</v>
      </c>
    </row>
    <row r="18" spans="1:21" ht="24">
      <c r="A18" s="2" t="s">
        <v>19</v>
      </c>
      <c r="C18" s="3">
        <v>2375693904</v>
      </c>
      <c r="E18" s="3">
        <v>-2034937881</v>
      </c>
      <c r="G18" s="3">
        <v>0</v>
      </c>
      <c r="I18" s="3">
        <f t="shared" si="0"/>
        <v>340756023</v>
      </c>
      <c r="K18" s="15">
        <f t="shared" si="1"/>
        <v>-3.7635190840190879E-4</v>
      </c>
      <c r="M18" s="3">
        <v>2375693904</v>
      </c>
      <c r="O18" s="3">
        <v>-17800300718</v>
      </c>
      <c r="Q18" s="3">
        <v>0</v>
      </c>
      <c r="S18" s="3">
        <f t="shared" si="2"/>
        <v>-15424606814</v>
      </c>
      <c r="U18" s="15">
        <f t="shared" si="3"/>
        <v>9.0362379775653506E-3</v>
      </c>
    </row>
    <row r="19" spans="1:21" ht="24">
      <c r="A19" s="2" t="s">
        <v>33</v>
      </c>
      <c r="C19" s="3">
        <v>0</v>
      </c>
      <c r="E19" s="3">
        <v>-10830893547</v>
      </c>
      <c r="G19" s="3">
        <v>0</v>
      </c>
      <c r="I19" s="3">
        <f t="shared" si="0"/>
        <v>-10830893547</v>
      </c>
      <c r="K19" s="15">
        <f t="shared" si="1"/>
        <v>1.1962304936606709E-2</v>
      </c>
      <c r="M19" s="3">
        <v>1900207631</v>
      </c>
      <c r="O19" s="3">
        <v>-4518964149</v>
      </c>
      <c r="Q19" s="3">
        <v>0</v>
      </c>
      <c r="S19" s="3">
        <f t="shared" si="2"/>
        <v>-2618756518</v>
      </c>
      <c r="U19" s="15">
        <f t="shared" si="3"/>
        <v>1.534153018440007E-3</v>
      </c>
    </row>
    <row r="20" spans="1:21" ht="24">
      <c r="A20" s="2" t="s">
        <v>34</v>
      </c>
      <c r="C20" s="3">
        <v>0</v>
      </c>
      <c r="E20" s="3">
        <v>-26403893146</v>
      </c>
      <c r="G20" s="3">
        <v>0</v>
      </c>
      <c r="I20" s="3">
        <f t="shared" si="0"/>
        <v>-26403893146</v>
      </c>
      <c r="K20" s="15">
        <f t="shared" si="1"/>
        <v>2.9162083438029736E-2</v>
      </c>
      <c r="M20" s="3">
        <v>3957718089</v>
      </c>
      <c r="O20" s="3">
        <v>-31847752609</v>
      </c>
      <c r="Q20" s="3">
        <v>0</v>
      </c>
      <c r="S20" s="3">
        <f t="shared" si="2"/>
        <v>-27890034520</v>
      </c>
      <c r="U20" s="15">
        <f t="shared" si="3"/>
        <v>1.6338892275457428E-2</v>
      </c>
    </row>
    <row r="21" spans="1:21" ht="24">
      <c r="A21" s="2" t="s">
        <v>26</v>
      </c>
      <c r="C21" s="3">
        <v>0</v>
      </c>
      <c r="E21" s="3">
        <v>-9521546259</v>
      </c>
      <c r="G21" s="3">
        <v>0</v>
      </c>
      <c r="I21" s="3">
        <f t="shared" si="0"/>
        <v>-9521546259</v>
      </c>
      <c r="K21" s="15">
        <f t="shared" si="1"/>
        <v>1.0516181266476706E-2</v>
      </c>
      <c r="M21" s="3">
        <v>3274073967</v>
      </c>
      <c r="O21" s="3">
        <v>-3660268123</v>
      </c>
      <c r="Q21" s="3">
        <v>0</v>
      </c>
      <c r="S21" s="3">
        <f t="shared" si="2"/>
        <v>-386194156</v>
      </c>
      <c r="U21" s="15">
        <f t="shared" si="3"/>
        <v>2.262451381252432E-4</v>
      </c>
    </row>
    <row r="22" spans="1:21" ht="24">
      <c r="A22" s="2" t="s">
        <v>27</v>
      </c>
      <c r="C22" s="3">
        <v>0</v>
      </c>
      <c r="E22" s="3">
        <v>-11345616980</v>
      </c>
      <c r="G22" s="3">
        <v>0</v>
      </c>
      <c r="I22" s="3">
        <f t="shared" si="0"/>
        <v>-11345616980</v>
      </c>
      <c r="K22" s="15">
        <f t="shared" si="1"/>
        <v>1.2530797151662089E-2</v>
      </c>
      <c r="M22" s="3">
        <v>621246243</v>
      </c>
      <c r="O22" s="3">
        <v>-22115357067</v>
      </c>
      <c r="Q22" s="3">
        <v>0</v>
      </c>
      <c r="S22" s="3">
        <f t="shared" si="2"/>
        <v>-21494110824</v>
      </c>
      <c r="U22" s="15">
        <f t="shared" si="3"/>
        <v>1.2591951474934191E-2</v>
      </c>
    </row>
    <row r="23" spans="1:21" ht="24">
      <c r="A23" s="2" t="s">
        <v>38</v>
      </c>
      <c r="C23" s="3">
        <v>0</v>
      </c>
      <c r="E23" s="3">
        <v>-8655826629</v>
      </c>
      <c r="G23" s="3">
        <v>0</v>
      </c>
      <c r="I23" s="3">
        <f t="shared" si="0"/>
        <v>-8655826629</v>
      </c>
      <c r="K23" s="15">
        <f t="shared" si="1"/>
        <v>9.5600272650799515E-3</v>
      </c>
      <c r="M23" s="3">
        <v>460861115</v>
      </c>
      <c r="O23" s="3">
        <v>-23248266360</v>
      </c>
      <c r="Q23" s="3">
        <v>0</v>
      </c>
      <c r="S23" s="3">
        <f t="shared" si="2"/>
        <v>-22787405245</v>
      </c>
      <c r="U23" s="15">
        <f t="shared" si="3"/>
        <v>1.3349605547037114E-2</v>
      </c>
    </row>
    <row r="24" spans="1:21" ht="24">
      <c r="A24" s="2" t="s">
        <v>16</v>
      </c>
      <c r="C24" s="3">
        <v>0</v>
      </c>
      <c r="E24" s="3">
        <v>-10423553905</v>
      </c>
      <c r="G24" s="3">
        <v>0</v>
      </c>
      <c r="I24" s="3">
        <f t="shared" si="0"/>
        <v>-10423553905</v>
      </c>
      <c r="K24" s="15">
        <f t="shared" si="1"/>
        <v>1.1512413984468057E-2</v>
      </c>
      <c r="M24" s="3">
        <v>1282797268</v>
      </c>
      <c r="O24" s="3">
        <v>-20990454896</v>
      </c>
      <c r="Q24" s="3">
        <v>0</v>
      </c>
      <c r="S24" s="3">
        <f t="shared" si="2"/>
        <v>-19707657628</v>
      </c>
      <c r="U24" s="15">
        <f t="shared" si="3"/>
        <v>1.1545388900633346E-2</v>
      </c>
    </row>
    <row r="25" spans="1:21" ht="24">
      <c r="A25" s="2" t="s">
        <v>36</v>
      </c>
      <c r="C25" s="3">
        <v>0</v>
      </c>
      <c r="E25" s="3">
        <v>-108621472539</v>
      </c>
      <c r="G25" s="3">
        <v>0</v>
      </c>
      <c r="I25" s="3">
        <f t="shared" si="0"/>
        <v>-108621472539</v>
      </c>
      <c r="K25" s="15">
        <f t="shared" si="1"/>
        <v>0.11996823452619701</v>
      </c>
      <c r="M25" s="3">
        <v>22161949496</v>
      </c>
      <c r="O25" s="3">
        <v>-175978430410</v>
      </c>
      <c r="Q25" s="3">
        <v>0</v>
      </c>
      <c r="S25" s="3">
        <f t="shared" si="2"/>
        <v>-153816480914</v>
      </c>
      <c r="U25" s="15">
        <f t="shared" si="3"/>
        <v>9.0110713561203565E-2</v>
      </c>
    </row>
    <row r="26" spans="1:21" ht="24">
      <c r="A26" s="2" t="s">
        <v>39</v>
      </c>
      <c r="C26" s="3">
        <v>0</v>
      </c>
      <c r="E26" s="3">
        <v>-4429247392</v>
      </c>
      <c r="G26" s="3">
        <v>0</v>
      </c>
      <c r="I26" s="3">
        <f t="shared" si="0"/>
        <v>-4429247392</v>
      </c>
      <c r="K26" s="15">
        <f t="shared" si="1"/>
        <v>4.8919332198080548E-3</v>
      </c>
      <c r="M26" s="3">
        <v>3218612134</v>
      </c>
      <c r="O26" s="3">
        <v>-10777519992</v>
      </c>
      <c r="Q26" s="3">
        <v>0</v>
      </c>
      <c r="S26" s="3">
        <f t="shared" si="2"/>
        <v>-7558907858</v>
      </c>
      <c r="U26" s="15">
        <f t="shared" si="3"/>
        <v>4.4282548708717284E-3</v>
      </c>
    </row>
    <row r="27" spans="1:21" ht="24">
      <c r="A27" s="2" t="s">
        <v>37</v>
      </c>
      <c r="C27" s="3">
        <v>0</v>
      </c>
      <c r="E27" s="3">
        <v>-48067440046</v>
      </c>
      <c r="G27" s="3">
        <v>0</v>
      </c>
      <c r="I27" s="3">
        <f t="shared" si="0"/>
        <v>-48067440046</v>
      </c>
      <c r="K27" s="15">
        <f t="shared" si="1"/>
        <v>5.3088636949218164E-2</v>
      </c>
      <c r="M27" s="3">
        <v>733547044</v>
      </c>
      <c r="O27" s="3">
        <v>-133296981182</v>
      </c>
      <c r="Q27" s="3">
        <v>0</v>
      </c>
      <c r="S27" s="3">
        <f t="shared" si="2"/>
        <v>-132563434138</v>
      </c>
      <c r="U27" s="15">
        <f t="shared" si="3"/>
        <v>7.7659985271523346E-2</v>
      </c>
    </row>
    <row r="28" spans="1:21" ht="24">
      <c r="A28" s="2" t="s">
        <v>20</v>
      </c>
      <c r="C28" s="3">
        <v>0</v>
      </c>
      <c r="E28" s="3">
        <v>-60515140130</v>
      </c>
      <c r="G28" s="3">
        <v>0</v>
      </c>
      <c r="I28" s="3">
        <f t="shared" si="0"/>
        <v>-60515140130</v>
      </c>
      <c r="K28" s="15">
        <f t="shared" si="1"/>
        <v>6.6836642459389292E-2</v>
      </c>
      <c r="M28" s="3">
        <v>25365426938</v>
      </c>
      <c r="O28" s="3">
        <v>-121638566287</v>
      </c>
      <c r="Q28" s="3">
        <v>0</v>
      </c>
      <c r="S28" s="3">
        <f t="shared" si="2"/>
        <v>-96273139349</v>
      </c>
      <c r="U28" s="15">
        <f t="shared" si="3"/>
        <v>5.6399946429446464E-2</v>
      </c>
    </row>
    <row r="29" spans="1:21" ht="24">
      <c r="A29" s="2" t="s">
        <v>31</v>
      </c>
      <c r="C29" s="3">
        <v>0</v>
      </c>
      <c r="E29" s="3">
        <v>-34626462039</v>
      </c>
      <c r="G29" s="3">
        <v>0</v>
      </c>
      <c r="I29" s="3">
        <f t="shared" si="0"/>
        <v>-34626462039</v>
      </c>
      <c r="K29" s="15">
        <f t="shared" si="1"/>
        <v>3.8243594213986647E-2</v>
      </c>
      <c r="M29" s="3">
        <v>0</v>
      </c>
      <c r="O29" s="3">
        <v>-72467245921</v>
      </c>
      <c r="Q29" s="3">
        <v>0</v>
      </c>
      <c r="S29" s="3">
        <f t="shared" si="2"/>
        <v>-72467245921</v>
      </c>
      <c r="U29" s="15">
        <f t="shared" si="3"/>
        <v>4.2453677271472257E-2</v>
      </c>
    </row>
    <row r="30" spans="1:21" ht="24">
      <c r="A30" s="2" t="s">
        <v>21</v>
      </c>
      <c r="C30" s="3">
        <v>0</v>
      </c>
      <c r="E30" s="3">
        <v>-13767647482</v>
      </c>
      <c r="G30" s="3">
        <v>0</v>
      </c>
      <c r="I30" s="3">
        <f t="shared" si="0"/>
        <v>-13767647482</v>
      </c>
      <c r="K30" s="15">
        <f t="shared" si="1"/>
        <v>1.5205836593695175E-2</v>
      </c>
      <c r="M30" s="3">
        <v>0</v>
      </c>
      <c r="O30" s="3">
        <v>-107111734505</v>
      </c>
      <c r="Q30" s="3">
        <v>0</v>
      </c>
      <c r="S30" s="3">
        <f t="shared" si="2"/>
        <v>-107111734505</v>
      </c>
      <c r="U30" s="15">
        <f t="shared" si="3"/>
        <v>6.274954913589656E-2</v>
      </c>
    </row>
    <row r="31" spans="1:21" ht="24">
      <c r="A31" s="2" t="s">
        <v>30</v>
      </c>
      <c r="C31" s="3">
        <v>0</v>
      </c>
      <c r="E31" s="3">
        <v>-6507016318</v>
      </c>
      <c r="G31" s="3">
        <v>0</v>
      </c>
      <c r="I31" s="3">
        <f t="shared" si="0"/>
        <v>-6507016318</v>
      </c>
      <c r="K31" s="15">
        <f t="shared" si="1"/>
        <v>7.1867490051134384E-3</v>
      </c>
      <c r="M31" s="3">
        <v>0</v>
      </c>
      <c r="O31" s="3">
        <v>-43744794278</v>
      </c>
      <c r="Q31" s="3">
        <v>0</v>
      </c>
      <c r="S31" s="3">
        <f t="shared" si="2"/>
        <v>-43744794278</v>
      </c>
      <c r="U31" s="15">
        <f t="shared" si="3"/>
        <v>2.5627127883536535E-2</v>
      </c>
    </row>
    <row r="32" spans="1:21" ht="24">
      <c r="A32" s="2" t="s">
        <v>15</v>
      </c>
      <c r="C32" s="3"/>
      <c r="E32" s="3">
        <v>-2398464796</v>
      </c>
      <c r="G32" s="3">
        <v>0</v>
      </c>
      <c r="I32" s="3">
        <f t="shared" si="0"/>
        <v>-2398464796</v>
      </c>
      <c r="K32" s="15">
        <f>I32/$I$35</f>
        <v>2.6490120270284846E-3</v>
      </c>
      <c r="M32" s="3"/>
      <c r="O32" s="3">
        <v>-2398464796</v>
      </c>
      <c r="Q32" s="3">
        <v>0</v>
      </c>
      <c r="S32" s="3">
        <f t="shared" si="2"/>
        <v>-2398464796</v>
      </c>
      <c r="U32" s="15">
        <f>S32/$S$35</f>
        <v>1.4050989395591818E-3</v>
      </c>
    </row>
    <row r="33" spans="1:21" ht="24">
      <c r="A33" s="2" t="s">
        <v>32</v>
      </c>
      <c r="C33" s="3">
        <v>0</v>
      </c>
      <c r="E33" s="3">
        <v>-34414221993</v>
      </c>
      <c r="G33" s="3">
        <v>0</v>
      </c>
      <c r="I33" s="3">
        <f t="shared" si="0"/>
        <v>-34414221993</v>
      </c>
      <c r="K33" s="15">
        <f t="shared" si="1"/>
        <v>3.8009183254355837E-2</v>
      </c>
      <c r="M33" s="3">
        <v>1547756507</v>
      </c>
      <c r="O33" s="3">
        <v>-86912925571</v>
      </c>
      <c r="Q33" s="3">
        <v>0</v>
      </c>
      <c r="S33" s="3">
        <f t="shared" si="2"/>
        <v>-85365169064</v>
      </c>
      <c r="U33" s="15">
        <f t="shared" si="3"/>
        <v>5.0009701508713193E-2</v>
      </c>
    </row>
    <row r="34" spans="1:21" ht="24.75" thickBot="1">
      <c r="A34" s="2" t="s">
        <v>77</v>
      </c>
      <c r="C34" s="3">
        <v>0</v>
      </c>
      <c r="E34" s="3">
        <v>0</v>
      </c>
      <c r="G34" s="3">
        <v>0</v>
      </c>
      <c r="I34" s="3">
        <f t="shared" si="0"/>
        <v>0</v>
      </c>
      <c r="K34" s="15">
        <f t="shared" si="1"/>
        <v>0</v>
      </c>
      <c r="M34" s="3">
        <v>1843434343</v>
      </c>
      <c r="O34" s="3">
        <v>0</v>
      </c>
      <c r="Q34" s="3">
        <v>-648057377</v>
      </c>
      <c r="S34" s="3">
        <f t="shared" si="2"/>
        <v>1195376966</v>
      </c>
      <c r="U34" s="15">
        <f t="shared" si="3"/>
        <v>-7.0029083191099387E-4</v>
      </c>
    </row>
    <row r="35" spans="1:21" ht="23.25" thickBot="1">
      <c r="A35" s="1" t="s">
        <v>41</v>
      </c>
      <c r="C35" s="4">
        <f>SUM(C8:C34)</f>
        <v>2375693904</v>
      </c>
      <c r="E35" s="4">
        <f>SUM(E8:E34)</f>
        <v>-898776679238</v>
      </c>
      <c r="G35" s="4">
        <f>SUM(G8:G34)</f>
        <v>-9017627918</v>
      </c>
      <c r="I35" s="4">
        <f>SUM(I8:I34)</f>
        <v>-905418613252</v>
      </c>
      <c r="K35" s="22">
        <f>SUM(K8:K34)</f>
        <v>0.99999999999999967</v>
      </c>
      <c r="M35" s="4">
        <f>SUM(M8:M34)</f>
        <v>116248568399</v>
      </c>
      <c r="O35" s="4">
        <f>SUM(O8:O34)</f>
        <v>-1819550093089</v>
      </c>
      <c r="Q35" s="4">
        <f>SUM(Q8:Q34)</f>
        <v>-3670652481</v>
      </c>
      <c r="S35" s="4">
        <f>SUM(S8:S34)</f>
        <v>-1706972177171</v>
      </c>
      <c r="U35" s="22">
        <f>SUM(U8:U34)</f>
        <v>0.99999999999999989</v>
      </c>
    </row>
    <row r="36" spans="1:21">
      <c r="E36" s="3"/>
      <c r="M36" s="3"/>
      <c r="O36" s="3"/>
    </row>
    <row r="37" spans="1:21">
      <c r="E37" s="3"/>
      <c r="M37" s="3"/>
      <c r="O37" s="3"/>
    </row>
  </sheetData>
  <mergeCells count="17"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S7"/>
    <mergeCell ref="U7"/>
    <mergeCell ref="M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2"/>
  <sheetViews>
    <sheetView rightToLeft="1" workbookViewId="0">
      <selection activeCell="I18" sqref="I18"/>
    </sheetView>
  </sheetViews>
  <sheetFormatPr defaultRowHeight="22.5"/>
  <cols>
    <col min="1" max="1" width="26.7109375" style="1" bestFit="1" customWidth="1"/>
    <col min="2" max="2" width="1" style="1" customWidth="1"/>
    <col min="3" max="3" width="32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2.570312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9" ht="24">
      <c r="A2" s="19" t="s">
        <v>113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9" ht="24">
      <c r="A3" s="19" t="s">
        <v>50</v>
      </c>
      <c r="B3" s="19" t="s">
        <v>50</v>
      </c>
      <c r="C3" s="19" t="s">
        <v>50</v>
      </c>
      <c r="D3" s="19" t="s">
        <v>50</v>
      </c>
      <c r="E3" s="19" t="s">
        <v>50</v>
      </c>
      <c r="F3" s="19" t="s">
        <v>50</v>
      </c>
      <c r="G3" s="19" t="s">
        <v>50</v>
      </c>
      <c r="H3" s="19" t="s">
        <v>50</v>
      </c>
      <c r="I3" s="19" t="s">
        <v>50</v>
      </c>
    </row>
    <row r="4" spans="1:9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5" spans="1:9" ht="25.5">
      <c r="A5" s="20" t="s">
        <v>106</v>
      </c>
      <c r="B5" s="20"/>
      <c r="C5" s="20"/>
      <c r="D5" s="20"/>
      <c r="E5" s="20"/>
      <c r="F5" s="20"/>
      <c r="G5" s="20"/>
      <c r="H5" s="20"/>
    </row>
    <row r="6" spans="1:9" ht="26.25" thickBot="1">
      <c r="A6" s="11"/>
      <c r="B6" s="11"/>
      <c r="C6" s="11"/>
      <c r="D6" s="11"/>
      <c r="E6" s="11"/>
      <c r="F6" s="7"/>
      <c r="G6" s="11"/>
      <c r="H6" s="11"/>
      <c r="I6" s="12"/>
    </row>
    <row r="7" spans="1:9" ht="24.75" thickBot="1">
      <c r="A7" s="18" t="s">
        <v>86</v>
      </c>
      <c r="B7" s="18" t="s">
        <v>86</v>
      </c>
      <c r="C7" s="18" t="s">
        <v>104</v>
      </c>
      <c r="D7" s="18" t="s">
        <v>52</v>
      </c>
      <c r="E7" s="18" t="s">
        <v>52</v>
      </c>
      <c r="G7" s="18" t="s">
        <v>105</v>
      </c>
      <c r="H7" s="18" t="s">
        <v>53</v>
      </c>
      <c r="I7" s="18" t="s">
        <v>53</v>
      </c>
    </row>
    <row r="8" spans="1:9" ht="24.75" thickBot="1">
      <c r="A8" s="18" t="s">
        <v>87</v>
      </c>
      <c r="C8" s="18" t="s">
        <v>88</v>
      </c>
      <c r="E8" s="18" t="s">
        <v>89</v>
      </c>
      <c r="G8" s="18" t="s">
        <v>88</v>
      </c>
      <c r="I8" s="18" t="s">
        <v>89</v>
      </c>
    </row>
    <row r="9" spans="1:9" ht="24">
      <c r="A9" s="2" t="s">
        <v>47</v>
      </c>
      <c r="C9" s="3">
        <v>13890106874</v>
      </c>
      <c r="E9" s="21">
        <f>C9/$C$11</f>
        <v>0.99999984398970565</v>
      </c>
      <c r="G9" s="3">
        <v>108935557633</v>
      </c>
      <c r="I9" s="21">
        <f>G9/$G$11</f>
        <v>0.99999986492015713</v>
      </c>
    </row>
    <row r="10" spans="1:9" ht="24.75" thickBot="1">
      <c r="A10" s="2" t="s">
        <v>48</v>
      </c>
      <c r="C10" s="3">
        <v>2167</v>
      </c>
      <c r="E10" s="21">
        <f>C10/$C$11</f>
        <v>1.5601029434711981E-7</v>
      </c>
      <c r="G10" s="3">
        <v>14715</v>
      </c>
      <c r="I10" s="21">
        <f>G10/$G$11</f>
        <v>1.3507984290927682E-7</v>
      </c>
    </row>
    <row r="11" spans="1:9" ht="23.25" thickBot="1">
      <c r="A11" s="1" t="s">
        <v>41</v>
      </c>
      <c r="C11" s="4">
        <f>SUM(C9:C10)</f>
        <v>13890109041</v>
      </c>
      <c r="E11" s="23">
        <f>SUM(E9:E10)</f>
        <v>1</v>
      </c>
      <c r="G11" s="4">
        <f>SUM(G9:G10)</f>
        <v>108935572348</v>
      </c>
      <c r="I11" s="23">
        <f>SUM(I9:I10)</f>
        <v>1</v>
      </c>
    </row>
    <row r="12" spans="1:9" ht="23.25" thickTop="1"/>
  </sheetData>
  <mergeCells count="12">
    <mergeCell ref="G8"/>
    <mergeCell ref="I8"/>
    <mergeCell ref="G7:I7"/>
    <mergeCell ref="A2:I2"/>
    <mergeCell ref="A3:I3"/>
    <mergeCell ref="A4:I4"/>
    <mergeCell ref="A5:H5"/>
    <mergeCell ref="A8"/>
    <mergeCell ref="A7:B7"/>
    <mergeCell ref="C8"/>
    <mergeCell ref="E8"/>
    <mergeCell ref="C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F11" sqref="F11"/>
    </sheetView>
  </sheetViews>
  <sheetFormatPr defaultRowHeight="22.5"/>
  <cols>
    <col min="1" max="1" width="42" style="1" bestFit="1" customWidth="1"/>
    <col min="2" max="2" width="1" style="1" customWidth="1"/>
    <col min="3" max="3" width="13.5703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9" t="s">
        <v>113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5" ht="24">
      <c r="A3" s="19" t="s">
        <v>50</v>
      </c>
      <c r="B3" s="19" t="s">
        <v>50</v>
      </c>
      <c r="C3" s="19" t="s">
        <v>50</v>
      </c>
      <c r="D3" s="19" t="s">
        <v>50</v>
      </c>
      <c r="E3" s="19" t="s">
        <v>50</v>
      </c>
    </row>
    <row r="4" spans="1:5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6" spans="1:5" ht="25.5">
      <c r="A6" s="20" t="s">
        <v>107</v>
      </c>
      <c r="B6" s="20"/>
      <c r="C6" s="20"/>
      <c r="D6" s="20"/>
      <c r="E6" s="20"/>
    </row>
    <row r="7" spans="1:5" ht="25.5">
      <c r="A7" s="7"/>
      <c r="B7" s="7"/>
      <c r="C7" s="7"/>
      <c r="D7" s="7"/>
      <c r="E7" s="13" t="s">
        <v>108</v>
      </c>
    </row>
    <row r="8" spans="1:5" ht="79.5" customHeight="1" thickBot="1">
      <c r="A8" s="18" t="s">
        <v>90</v>
      </c>
      <c r="C8" s="18" t="s">
        <v>104</v>
      </c>
      <c r="E8" s="18" t="s">
        <v>109</v>
      </c>
    </row>
    <row r="9" spans="1:5" ht="24">
      <c r="A9" s="18" t="s">
        <v>90</v>
      </c>
      <c r="C9" s="18" t="s">
        <v>44</v>
      </c>
      <c r="E9" s="18" t="s">
        <v>44</v>
      </c>
    </row>
    <row r="10" spans="1:5" ht="24">
      <c r="A10" s="2" t="s">
        <v>114</v>
      </c>
      <c r="C10" s="3">
        <v>0</v>
      </c>
      <c r="E10" s="3">
        <v>500000</v>
      </c>
    </row>
  </sheetData>
  <mergeCells count="9">
    <mergeCell ref="A2:E2"/>
    <mergeCell ref="A3:E3"/>
    <mergeCell ref="A4:E4"/>
    <mergeCell ref="A6:E6"/>
    <mergeCell ref="A8:A9"/>
    <mergeCell ref="C9"/>
    <mergeCell ref="C8"/>
    <mergeCell ref="E9"/>
    <mergeCell ref="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1"/>
  <sheetViews>
    <sheetView rightToLeft="1" workbookViewId="0">
      <selection activeCell="I26" sqref="I26"/>
    </sheetView>
  </sheetViews>
  <sheetFormatPr defaultRowHeight="22.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9" t="s">
        <v>113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">
      <c r="A3" s="19" t="s">
        <v>50</v>
      </c>
      <c r="B3" s="19" t="s">
        <v>50</v>
      </c>
      <c r="C3" s="19" t="s">
        <v>50</v>
      </c>
      <c r="D3" s="19" t="s">
        <v>50</v>
      </c>
      <c r="E3" s="19" t="s">
        <v>50</v>
      </c>
      <c r="F3" s="19" t="s">
        <v>50</v>
      </c>
      <c r="G3" s="19" t="s">
        <v>50</v>
      </c>
      <c r="H3" s="19" t="s">
        <v>50</v>
      </c>
      <c r="I3" s="19" t="s">
        <v>50</v>
      </c>
      <c r="J3" s="19" t="s">
        <v>50</v>
      </c>
      <c r="K3" s="19" t="s">
        <v>50</v>
      </c>
      <c r="L3" s="19" t="s">
        <v>50</v>
      </c>
      <c r="M3" s="19" t="s">
        <v>50</v>
      </c>
      <c r="N3" s="19" t="s">
        <v>50</v>
      </c>
      <c r="O3" s="19" t="s">
        <v>50</v>
      </c>
      <c r="P3" s="19" t="s">
        <v>50</v>
      </c>
      <c r="Q3" s="19" t="s">
        <v>50</v>
      </c>
      <c r="R3" s="19" t="s">
        <v>50</v>
      </c>
      <c r="S3" s="19" t="s">
        <v>50</v>
      </c>
    </row>
    <row r="4" spans="1:19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5" spans="1:19" ht="25.5">
      <c r="A5" s="20" t="s">
        <v>82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24">
      <c r="A6" s="18" t="s">
        <v>3</v>
      </c>
      <c r="C6" s="18" t="s">
        <v>58</v>
      </c>
      <c r="D6" s="18" t="s">
        <v>58</v>
      </c>
      <c r="E6" s="18" t="s">
        <v>58</v>
      </c>
      <c r="F6" s="18" t="s">
        <v>58</v>
      </c>
      <c r="G6" s="18" t="s">
        <v>58</v>
      </c>
      <c r="I6" s="18" t="s">
        <v>104</v>
      </c>
      <c r="J6" s="18" t="s">
        <v>52</v>
      </c>
      <c r="K6" s="18" t="s">
        <v>52</v>
      </c>
      <c r="L6" s="18" t="s">
        <v>52</v>
      </c>
      <c r="M6" s="18" t="s">
        <v>52</v>
      </c>
      <c r="O6" s="18" t="s">
        <v>105</v>
      </c>
      <c r="P6" s="18" t="s">
        <v>53</v>
      </c>
      <c r="Q6" s="18" t="s">
        <v>53</v>
      </c>
      <c r="R6" s="18" t="s">
        <v>53</v>
      </c>
      <c r="S6" s="18" t="s">
        <v>53</v>
      </c>
    </row>
    <row r="7" spans="1:19" ht="24">
      <c r="A7" s="18" t="s">
        <v>3</v>
      </c>
      <c r="C7" s="18" t="s">
        <v>59</v>
      </c>
      <c r="E7" s="18" t="s">
        <v>60</v>
      </c>
      <c r="G7" s="18" t="s">
        <v>61</v>
      </c>
      <c r="I7" s="18" t="s">
        <v>62</v>
      </c>
      <c r="K7" s="18" t="s">
        <v>56</v>
      </c>
      <c r="M7" s="18" t="s">
        <v>63</v>
      </c>
      <c r="O7" s="18" t="s">
        <v>62</v>
      </c>
      <c r="Q7" s="18" t="s">
        <v>56</v>
      </c>
      <c r="S7" s="18" t="s">
        <v>63</v>
      </c>
    </row>
    <row r="8" spans="1:19" ht="24">
      <c r="A8" s="2" t="s">
        <v>24</v>
      </c>
      <c r="C8" s="1" t="s">
        <v>64</v>
      </c>
      <c r="E8" s="3">
        <v>3980176</v>
      </c>
      <c r="G8" s="3">
        <v>150</v>
      </c>
      <c r="I8" s="3">
        <v>0</v>
      </c>
      <c r="K8" s="3">
        <v>0</v>
      </c>
      <c r="M8" s="3">
        <v>0</v>
      </c>
      <c r="O8" s="3">
        <v>597026400</v>
      </c>
      <c r="Q8" s="3">
        <v>27687051</v>
      </c>
      <c r="S8" s="3">
        <v>569339349</v>
      </c>
    </row>
    <row r="9" spans="1:19" ht="24">
      <c r="A9" s="2" t="s">
        <v>23</v>
      </c>
      <c r="C9" s="1" t="s">
        <v>65</v>
      </c>
      <c r="E9" s="3">
        <v>10772862</v>
      </c>
      <c r="G9" s="3">
        <v>160</v>
      </c>
      <c r="I9" s="3">
        <v>0</v>
      </c>
      <c r="K9" s="3">
        <v>0</v>
      </c>
      <c r="M9" s="3">
        <v>0</v>
      </c>
      <c r="O9" s="3">
        <v>1723657920</v>
      </c>
      <c r="Q9" s="3">
        <v>205840934</v>
      </c>
      <c r="S9" s="3">
        <v>1517816986</v>
      </c>
    </row>
    <row r="10" spans="1:19" ht="24">
      <c r="A10" s="2" t="s">
        <v>19</v>
      </c>
      <c r="C10" s="1" t="s">
        <v>66</v>
      </c>
      <c r="E10" s="3">
        <v>35914355</v>
      </c>
      <c r="G10" s="3">
        <v>70</v>
      </c>
      <c r="I10" s="3">
        <v>2514004850</v>
      </c>
      <c r="K10" s="3">
        <v>138310946</v>
      </c>
      <c r="M10" s="3">
        <v>2375693904</v>
      </c>
      <c r="O10" s="3">
        <v>2514004850</v>
      </c>
      <c r="Q10" s="3">
        <v>138310946</v>
      </c>
      <c r="S10" s="3">
        <v>2375693904</v>
      </c>
    </row>
    <row r="11" spans="1:19" ht="24">
      <c r="A11" s="2" t="s">
        <v>28</v>
      </c>
      <c r="C11" s="1" t="s">
        <v>67</v>
      </c>
      <c r="E11" s="3">
        <v>89170275</v>
      </c>
      <c r="G11" s="3">
        <v>103</v>
      </c>
      <c r="I11" s="3">
        <v>0</v>
      </c>
      <c r="K11" s="3">
        <v>0</v>
      </c>
      <c r="M11" s="3">
        <v>0</v>
      </c>
      <c r="O11" s="3">
        <v>9184538325</v>
      </c>
      <c r="Q11" s="3">
        <v>1125989073</v>
      </c>
      <c r="S11" s="3">
        <v>8058549252</v>
      </c>
    </row>
    <row r="12" spans="1:19" ht="24">
      <c r="A12" s="2" t="s">
        <v>33</v>
      </c>
      <c r="C12" s="1" t="s">
        <v>68</v>
      </c>
      <c r="E12" s="3">
        <v>57649329</v>
      </c>
      <c r="G12" s="3">
        <v>34</v>
      </c>
      <c r="I12" s="3">
        <v>0</v>
      </c>
      <c r="K12" s="3">
        <v>0</v>
      </c>
      <c r="M12" s="3">
        <v>0</v>
      </c>
      <c r="O12" s="3">
        <v>1960077186</v>
      </c>
      <c r="Q12" s="3">
        <v>59869555</v>
      </c>
      <c r="S12" s="3">
        <v>1900207631</v>
      </c>
    </row>
    <row r="13" spans="1:19" ht="24">
      <c r="A13" s="2" t="s">
        <v>34</v>
      </c>
      <c r="C13" s="1" t="s">
        <v>69</v>
      </c>
      <c r="E13" s="3">
        <v>16112792</v>
      </c>
      <c r="G13" s="3">
        <v>250</v>
      </c>
      <c r="I13" s="3">
        <v>0</v>
      </c>
      <c r="K13" s="3">
        <v>0</v>
      </c>
      <c r="M13" s="3">
        <v>0</v>
      </c>
      <c r="O13" s="3">
        <v>4028198000</v>
      </c>
      <c r="Q13" s="3">
        <v>70479911</v>
      </c>
      <c r="S13" s="3">
        <v>3957718089</v>
      </c>
    </row>
    <row r="14" spans="1:19" ht="24">
      <c r="A14" s="2" t="s">
        <v>35</v>
      </c>
      <c r="C14" s="1" t="s">
        <v>68</v>
      </c>
      <c r="E14" s="3">
        <v>20263713</v>
      </c>
      <c r="G14" s="3">
        <v>70</v>
      </c>
      <c r="I14" s="3">
        <v>0</v>
      </c>
      <c r="K14" s="3">
        <v>0</v>
      </c>
      <c r="M14" s="3">
        <v>0</v>
      </c>
      <c r="O14" s="3">
        <v>1418459910</v>
      </c>
      <c r="Q14" s="3">
        <v>52396936</v>
      </c>
      <c r="S14" s="3">
        <v>1366062974</v>
      </c>
    </row>
    <row r="15" spans="1:19" ht="24">
      <c r="A15" s="2" t="s">
        <v>26</v>
      </c>
      <c r="C15" s="1" t="s">
        <v>70</v>
      </c>
      <c r="E15" s="3">
        <v>17310091</v>
      </c>
      <c r="G15" s="3">
        <v>210</v>
      </c>
      <c r="I15" s="3">
        <v>0</v>
      </c>
      <c r="K15" s="3">
        <v>0</v>
      </c>
      <c r="M15" s="3">
        <v>0</v>
      </c>
      <c r="O15" s="3">
        <v>3635119110</v>
      </c>
      <c r="Q15" s="3">
        <v>361045143</v>
      </c>
      <c r="S15" s="3">
        <v>3274073967</v>
      </c>
    </row>
    <row r="16" spans="1:19" ht="24">
      <c r="A16" s="2" t="s">
        <v>27</v>
      </c>
      <c r="C16" s="1" t="s">
        <v>4</v>
      </c>
      <c r="E16" s="3">
        <v>3289201</v>
      </c>
      <c r="G16" s="3">
        <v>200</v>
      </c>
      <c r="I16" s="3">
        <v>0</v>
      </c>
      <c r="K16" s="3">
        <v>0</v>
      </c>
      <c r="M16" s="3">
        <v>0</v>
      </c>
      <c r="O16" s="3">
        <v>657840200</v>
      </c>
      <c r="Q16" s="3">
        <v>36593957</v>
      </c>
      <c r="S16" s="3">
        <v>621246243</v>
      </c>
    </row>
    <row r="17" spans="1:19" ht="24">
      <c r="A17" s="2" t="s">
        <v>38</v>
      </c>
      <c r="C17" s="1" t="s">
        <v>71</v>
      </c>
      <c r="E17" s="3">
        <v>3497043</v>
      </c>
      <c r="G17" s="3">
        <v>140</v>
      </c>
      <c r="I17" s="3">
        <v>0</v>
      </c>
      <c r="K17" s="3">
        <v>0</v>
      </c>
      <c r="M17" s="3">
        <v>0</v>
      </c>
      <c r="O17" s="3">
        <v>489586020</v>
      </c>
      <c r="Q17" s="3">
        <v>28724905</v>
      </c>
      <c r="S17" s="3">
        <v>460861115</v>
      </c>
    </row>
    <row r="18" spans="1:19" ht="24">
      <c r="A18" s="2" t="s">
        <v>16</v>
      </c>
      <c r="C18" s="1" t="s">
        <v>64</v>
      </c>
      <c r="E18" s="3">
        <v>10761439</v>
      </c>
      <c r="G18" s="3">
        <v>125</v>
      </c>
      <c r="I18" s="3">
        <v>0</v>
      </c>
      <c r="K18" s="3">
        <v>0</v>
      </c>
      <c r="M18" s="3">
        <v>0</v>
      </c>
      <c r="O18" s="3">
        <v>1345179875</v>
      </c>
      <c r="Q18" s="3">
        <v>62382607</v>
      </c>
      <c r="S18" s="3">
        <v>1282797268</v>
      </c>
    </row>
    <row r="19" spans="1:19" ht="24">
      <c r="A19" s="2" t="s">
        <v>25</v>
      </c>
      <c r="C19" s="1" t="s">
        <v>72</v>
      </c>
      <c r="E19" s="3">
        <v>26522051</v>
      </c>
      <c r="G19" s="3">
        <v>52</v>
      </c>
      <c r="I19" s="3">
        <v>0</v>
      </c>
      <c r="K19" s="3">
        <v>0</v>
      </c>
      <c r="M19" s="3">
        <v>0</v>
      </c>
      <c r="O19" s="3">
        <v>1379146652</v>
      </c>
      <c r="Q19" s="3">
        <v>161762062</v>
      </c>
      <c r="S19" s="3">
        <v>1217384590</v>
      </c>
    </row>
    <row r="20" spans="1:19" ht="24">
      <c r="A20" s="2" t="s">
        <v>36</v>
      </c>
      <c r="C20" s="1" t="s">
        <v>71</v>
      </c>
      <c r="E20" s="3">
        <v>334164033</v>
      </c>
      <c r="G20" s="3">
        <v>70</v>
      </c>
      <c r="I20" s="3">
        <v>0</v>
      </c>
      <c r="K20" s="3">
        <v>0</v>
      </c>
      <c r="M20" s="3">
        <v>0</v>
      </c>
      <c r="O20" s="3">
        <v>23391482310</v>
      </c>
      <c r="Q20" s="3">
        <v>1229532814</v>
      </c>
      <c r="S20" s="3">
        <v>22161949496</v>
      </c>
    </row>
    <row r="21" spans="1:19" ht="24">
      <c r="A21" s="2" t="s">
        <v>39</v>
      </c>
      <c r="C21" s="1" t="s">
        <v>70</v>
      </c>
      <c r="E21" s="3">
        <v>22334633</v>
      </c>
      <c r="G21" s="3">
        <v>160</v>
      </c>
      <c r="I21" s="3">
        <v>0</v>
      </c>
      <c r="K21" s="3">
        <v>0</v>
      </c>
      <c r="M21" s="3">
        <v>0</v>
      </c>
      <c r="O21" s="3">
        <v>3573541280</v>
      </c>
      <c r="Q21" s="3">
        <v>354929146</v>
      </c>
      <c r="S21" s="3">
        <v>3218612134</v>
      </c>
    </row>
    <row r="22" spans="1:19" ht="24">
      <c r="A22" s="2" t="s">
        <v>37</v>
      </c>
      <c r="C22" s="1" t="s">
        <v>67</v>
      </c>
      <c r="E22" s="3">
        <v>86194569</v>
      </c>
      <c r="G22" s="3">
        <v>9</v>
      </c>
      <c r="I22" s="3">
        <v>0</v>
      </c>
      <c r="K22" s="3">
        <v>0</v>
      </c>
      <c r="M22" s="3">
        <v>0</v>
      </c>
      <c r="O22" s="3">
        <v>775751121</v>
      </c>
      <c r="Q22" s="3">
        <v>42204077</v>
      </c>
      <c r="S22" s="3">
        <v>733547044</v>
      </c>
    </row>
    <row r="23" spans="1:19" ht="24">
      <c r="A23" s="2" t="s">
        <v>32</v>
      </c>
      <c r="C23" s="1" t="s">
        <v>72</v>
      </c>
      <c r="E23" s="3">
        <v>44436160</v>
      </c>
      <c r="G23" s="3">
        <v>36</v>
      </c>
      <c r="I23" s="3">
        <v>0</v>
      </c>
      <c r="K23" s="3">
        <v>0</v>
      </c>
      <c r="M23" s="3">
        <v>0</v>
      </c>
      <c r="O23" s="3">
        <v>1599701760</v>
      </c>
      <c r="Q23" s="3">
        <v>51945253</v>
      </c>
      <c r="S23" s="3">
        <v>1547756507</v>
      </c>
    </row>
    <row r="24" spans="1:19" ht="24">
      <c r="A24" s="2" t="s">
        <v>20</v>
      </c>
      <c r="C24" s="1" t="s">
        <v>75</v>
      </c>
      <c r="E24" s="3">
        <v>82944834</v>
      </c>
      <c r="G24" s="3">
        <v>310</v>
      </c>
      <c r="I24" s="3">
        <v>0</v>
      </c>
      <c r="K24" s="3">
        <v>0</v>
      </c>
      <c r="M24" s="3">
        <v>0</v>
      </c>
      <c r="O24" s="3">
        <v>25712898540</v>
      </c>
      <c r="Q24" s="3">
        <v>347471602</v>
      </c>
      <c r="S24" s="3">
        <v>25365426938</v>
      </c>
    </row>
    <row r="25" spans="1:19" ht="24">
      <c r="A25" s="2" t="s">
        <v>17</v>
      </c>
      <c r="C25" s="1" t="s">
        <v>76</v>
      </c>
      <c r="E25" s="3">
        <v>313268677</v>
      </c>
      <c r="G25" s="3">
        <v>110</v>
      </c>
      <c r="I25" s="3">
        <v>0</v>
      </c>
      <c r="K25" s="3">
        <v>0</v>
      </c>
      <c r="M25" s="3">
        <v>0</v>
      </c>
      <c r="O25" s="3">
        <v>34459554470</v>
      </c>
      <c r="Q25" s="3">
        <v>1874742601</v>
      </c>
      <c r="S25" s="3">
        <v>32584811869</v>
      </c>
    </row>
    <row r="26" spans="1:19" ht="24">
      <c r="A26" s="2" t="s">
        <v>40</v>
      </c>
      <c r="C26" s="1" t="s">
        <v>70</v>
      </c>
      <c r="E26" s="3">
        <v>547922</v>
      </c>
      <c r="G26" s="3">
        <v>1350</v>
      </c>
      <c r="I26" s="3">
        <v>0</v>
      </c>
      <c r="K26" s="3">
        <v>0</v>
      </c>
      <c r="M26" s="3">
        <v>0</v>
      </c>
      <c r="O26" s="3">
        <v>739694700</v>
      </c>
      <c r="Q26" s="3">
        <v>0</v>
      </c>
      <c r="S26" s="3">
        <v>739694700</v>
      </c>
    </row>
    <row r="27" spans="1:19" ht="24">
      <c r="A27" s="2" t="s">
        <v>22</v>
      </c>
      <c r="C27" s="1" t="s">
        <v>72</v>
      </c>
      <c r="E27" s="3">
        <v>5806336</v>
      </c>
      <c r="G27" s="3">
        <v>250</v>
      </c>
      <c r="I27" s="3">
        <v>0</v>
      </c>
      <c r="K27" s="3">
        <v>0</v>
      </c>
      <c r="M27" s="3">
        <v>0</v>
      </c>
      <c r="O27" s="3">
        <v>1451584000</v>
      </c>
      <c r="Q27" s="3">
        <v>0</v>
      </c>
      <c r="S27" s="3">
        <v>1451584000</v>
      </c>
    </row>
    <row r="28" spans="1:19" ht="24.75" thickBot="1">
      <c r="A28" s="2" t="s">
        <v>77</v>
      </c>
      <c r="C28" s="1" t="s">
        <v>74</v>
      </c>
      <c r="E28" s="3">
        <v>625000</v>
      </c>
      <c r="G28" s="3">
        <v>3000</v>
      </c>
      <c r="I28" s="3">
        <v>0</v>
      </c>
      <c r="K28" s="3">
        <v>0</v>
      </c>
      <c r="M28" s="3">
        <v>0</v>
      </c>
      <c r="O28" s="3">
        <v>1875000000</v>
      </c>
      <c r="Q28" s="3">
        <v>31565657</v>
      </c>
      <c r="S28" s="3">
        <v>1843434343</v>
      </c>
    </row>
    <row r="29" spans="1:19" ht="23.25" thickBot="1">
      <c r="A29" s="1" t="s">
        <v>41</v>
      </c>
      <c r="C29" s="1" t="s">
        <v>41</v>
      </c>
      <c r="E29" s="1" t="s">
        <v>41</v>
      </c>
      <c r="G29" s="1" t="s">
        <v>41</v>
      </c>
      <c r="I29" s="4">
        <f>SUM(I8:I28)</f>
        <v>2514004850</v>
      </c>
      <c r="K29" s="4">
        <f>SUM(K8:K28)</f>
        <v>138310946</v>
      </c>
      <c r="M29" s="4">
        <f>SUM(M8:M28)</f>
        <v>2375693904</v>
      </c>
      <c r="O29" s="4">
        <f>SUM(O8:O28)</f>
        <v>122512042629</v>
      </c>
      <c r="Q29" s="4">
        <f>SUM(Q8:Q28)</f>
        <v>6263474230</v>
      </c>
      <c r="S29" s="4">
        <f>SUM(S8:S28)</f>
        <v>116248568399</v>
      </c>
    </row>
    <row r="30" spans="1:19" ht="23.25" thickTop="1">
      <c r="O30" s="3"/>
      <c r="Q30" s="3"/>
      <c r="S30" s="3"/>
    </row>
    <row r="31" spans="1:19">
      <c r="O31" s="3"/>
      <c r="Q31" s="3"/>
    </row>
  </sheetData>
  <mergeCells count="17"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Q7"/>
    <mergeCell ref="S7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G10" sqref="G10"/>
    </sheetView>
  </sheetViews>
  <sheetFormatPr defaultRowHeight="22.5"/>
  <cols>
    <col min="1" max="1" width="26.710937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12.710937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</row>
    <row r="3" spans="1:13" ht="24">
      <c r="A3" s="19" t="s">
        <v>50</v>
      </c>
      <c r="B3" s="19" t="s">
        <v>50</v>
      </c>
      <c r="C3" s="19" t="s">
        <v>50</v>
      </c>
      <c r="D3" s="19" t="s">
        <v>50</v>
      </c>
      <c r="E3" s="19" t="s">
        <v>50</v>
      </c>
      <c r="F3" s="19" t="s">
        <v>50</v>
      </c>
      <c r="G3" s="19" t="s">
        <v>50</v>
      </c>
      <c r="H3" s="19" t="s">
        <v>50</v>
      </c>
      <c r="I3" s="19" t="s">
        <v>50</v>
      </c>
      <c r="J3" s="19" t="s">
        <v>50</v>
      </c>
      <c r="K3" s="19" t="s">
        <v>50</v>
      </c>
      <c r="L3" s="19" t="s">
        <v>50</v>
      </c>
      <c r="M3" s="19" t="s">
        <v>50</v>
      </c>
    </row>
    <row r="4" spans="1:13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</row>
    <row r="5" spans="1:13" ht="25.5">
      <c r="A5" s="20" t="s">
        <v>110</v>
      </c>
      <c r="B5" s="20"/>
      <c r="C5" s="20"/>
      <c r="D5" s="20"/>
      <c r="E5" s="20"/>
      <c r="F5" s="20"/>
    </row>
    <row r="6" spans="1:13" ht="24.75" thickBot="1">
      <c r="A6" s="17" t="s">
        <v>51</v>
      </c>
      <c r="C6" s="18" t="s">
        <v>104</v>
      </c>
      <c r="D6" s="18" t="s">
        <v>52</v>
      </c>
      <c r="E6" s="18" t="s">
        <v>52</v>
      </c>
      <c r="F6" s="18" t="s">
        <v>52</v>
      </c>
      <c r="G6" s="18" t="s">
        <v>52</v>
      </c>
      <c r="I6" s="18" t="s">
        <v>105</v>
      </c>
      <c r="J6" s="18" t="s">
        <v>53</v>
      </c>
      <c r="K6" s="18" t="s">
        <v>53</v>
      </c>
      <c r="L6" s="18" t="s">
        <v>53</v>
      </c>
      <c r="M6" s="18" t="s">
        <v>53</v>
      </c>
    </row>
    <row r="7" spans="1:13" ht="24.75" thickBot="1">
      <c r="A7" s="18" t="s">
        <v>54</v>
      </c>
      <c r="C7" s="18" t="s">
        <v>55</v>
      </c>
      <c r="E7" s="18" t="s">
        <v>56</v>
      </c>
      <c r="G7" s="18" t="s">
        <v>57</v>
      </c>
      <c r="I7" s="18" t="s">
        <v>55</v>
      </c>
      <c r="K7" s="18" t="s">
        <v>56</v>
      </c>
      <c r="M7" s="18" t="s">
        <v>57</v>
      </c>
    </row>
    <row r="8" spans="1:13" ht="24">
      <c r="A8" s="2" t="s">
        <v>47</v>
      </c>
      <c r="C8" s="3">
        <v>13890106874</v>
      </c>
      <c r="E8" s="3">
        <v>0</v>
      </c>
      <c r="G8" s="3">
        <v>13890106874</v>
      </c>
      <c r="I8" s="3">
        <v>108935557633</v>
      </c>
      <c r="K8" s="3">
        <v>0</v>
      </c>
      <c r="M8" s="3">
        <v>108935557633</v>
      </c>
    </row>
    <row r="9" spans="1:13" ht="24.75" thickBot="1">
      <c r="A9" s="2" t="s">
        <v>48</v>
      </c>
      <c r="C9" s="3">
        <v>2167</v>
      </c>
      <c r="E9" s="3">
        <v>0</v>
      </c>
      <c r="G9" s="3">
        <v>2167</v>
      </c>
      <c r="I9" s="3">
        <v>14715</v>
      </c>
      <c r="K9" s="3">
        <v>0</v>
      </c>
      <c r="M9" s="3">
        <v>14715</v>
      </c>
    </row>
    <row r="10" spans="1:13" ht="23.25" thickBot="1">
      <c r="A10" s="1" t="s">
        <v>41</v>
      </c>
      <c r="C10" s="4">
        <f>SUM(C8:C9)</f>
        <v>13890109041</v>
      </c>
      <c r="E10" s="4">
        <f>SUM(E8:E9)</f>
        <v>0</v>
      </c>
      <c r="G10" s="4">
        <f>SUM(G8:G9)</f>
        <v>13890109041</v>
      </c>
      <c r="I10" s="4">
        <f>SUM(I8:I9)</f>
        <v>108935572348</v>
      </c>
      <c r="K10" s="4">
        <f>SUM(K8:K9)</f>
        <v>0</v>
      </c>
      <c r="M10" s="4">
        <f>SUM(M8:M9)</f>
        <v>108935572348</v>
      </c>
    </row>
    <row r="11" spans="1:13" ht="23.25" thickTop="1"/>
  </sheetData>
  <mergeCells count="13">
    <mergeCell ref="A2:M2"/>
    <mergeCell ref="A3:M3"/>
    <mergeCell ref="A4:M4"/>
    <mergeCell ref="A5:F5"/>
    <mergeCell ref="C7"/>
    <mergeCell ref="E7"/>
    <mergeCell ref="G7"/>
    <mergeCell ref="C6:G6"/>
    <mergeCell ref="I7"/>
    <mergeCell ref="A7"/>
    <mergeCell ref="K7"/>
    <mergeCell ref="M7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7"/>
  <sheetViews>
    <sheetView rightToLeft="1" topLeftCell="A7" workbookViewId="0">
      <selection activeCell="Q15" sqref="Q15"/>
    </sheetView>
  </sheetViews>
  <sheetFormatPr defaultRowHeight="22.5"/>
  <cols>
    <col min="1" max="1" width="4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">
      <c r="A3" s="19" t="s">
        <v>50</v>
      </c>
      <c r="B3" s="19" t="s">
        <v>50</v>
      </c>
      <c r="C3" s="19" t="s">
        <v>50</v>
      </c>
      <c r="D3" s="19" t="s">
        <v>50</v>
      </c>
      <c r="E3" s="19" t="s">
        <v>50</v>
      </c>
      <c r="F3" s="19" t="s">
        <v>50</v>
      </c>
      <c r="G3" s="19" t="s">
        <v>50</v>
      </c>
      <c r="H3" s="19" t="s">
        <v>50</v>
      </c>
      <c r="I3" s="19" t="s">
        <v>50</v>
      </c>
      <c r="J3" s="19" t="s">
        <v>50</v>
      </c>
      <c r="K3" s="19" t="s">
        <v>50</v>
      </c>
      <c r="L3" s="19" t="s">
        <v>50</v>
      </c>
      <c r="M3" s="19" t="s">
        <v>50</v>
      </c>
      <c r="N3" s="19" t="s">
        <v>50</v>
      </c>
      <c r="O3" s="19" t="s">
        <v>50</v>
      </c>
      <c r="P3" s="19" t="s">
        <v>50</v>
      </c>
      <c r="Q3" s="19" t="s">
        <v>50</v>
      </c>
    </row>
    <row r="4" spans="1:17" ht="24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5" spans="1:17" ht="25.5">
      <c r="A5" s="20" t="s">
        <v>111</v>
      </c>
      <c r="B5" s="20"/>
      <c r="C5" s="20"/>
      <c r="D5" s="20"/>
      <c r="E5" s="20"/>
      <c r="F5" s="20"/>
      <c r="G5" s="20"/>
      <c r="H5" s="20"/>
    </row>
    <row r="6" spans="1:17" ht="24">
      <c r="A6" s="18" t="s">
        <v>3</v>
      </c>
      <c r="C6" s="18" t="s">
        <v>104</v>
      </c>
      <c r="D6" s="18" t="s">
        <v>52</v>
      </c>
      <c r="E6" s="18" t="s">
        <v>52</v>
      </c>
      <c r="F6" s="18" t="s">
        <v>52</v>
      </c>
      <c r="G6" s="18" t="s">
        <v>52</v>
      </c>
      <c r="H6" s="18" t="s">
        <v>52</v>
      </c>
      <c r="I6" s="18" t="s">
        <v>52</v>
      </c>
      <c r="K6" s="18" t="s">
        <v>105</v>
      </c>
      <c r="L6" s="18" t="s">
        <v>53</v>
      </c>
      <c r="M6" s="18" t="s">
        <v>53</v>
      </c>
      <c r="N6" s="18" t="s">
        <v>53</v>
      </c>
      <c r="O6" s="18" t="s">
        <v>53</v>
      </c>
      <c r="P6" s="18" t="s">
        <v>53</v>
      </c>
      <c r="Q6" s="18" t="s">
        <v>53</v>
      </c>
    </row>
    <row r="7" spans="1:17" ht="24.75" thickBot="1">
      <c r="A7" s="18" t="s">
        <v>3</v>
      </c>
      <c r="C7" s="18" t="s">
        <v>7</v>
      </c>
      <c r="E7" s="18" t="s">
        <v>78</v>
      </c>
      <c r="G7" s="18" t="s">
        <v>79</v>
      </c>
      <c r="I7" s="18" t="s">
        <v>81</v>
      </c>
      <c r="K7" s="18" t="s">
        <v>7</v>
      </c>
      <c r="M7" s="18" t="s">
        <v>78</v>
      </c>
      <c r="O7" s="18" t="s">
        <v>79</v>
      </c>
      <c r="Q7" s="18" t="s">
        <v>81</v>
      </c>
    </row>
    <row r="8" spans="1:17" ht="24">
      <c r="A8" s="2" t="s">
        <v>29</v>
      </c>
      <c r="C8" s="3">
        <v>26805258</v>
      </c>
      <c r="E8" s="3">
        <v>56785677344</v>
      </c>
      <c r="G8" s="3">
        <v>65803305262</v>
      </c>
      <c r="I8" s="3">
        <f t="shared" ref="I8:I16" si="0">E8-G8</f>
        <v>-9017627918</v>
      </c>
      <c r="K8" s="3">
        <v>26805258</v>
      </c>
      <c r="M8" s="3">
        <v>56785677344</v>
      </c>
      <c r="O8" s="3">
        <v>65803305262</v>
      </c>
      <c r="Q8" s="3">
        <f t="shared" ref="Q8:Q16" si="1">M8-O8</f>
        <v>-9017627918</v>
      </c>
    </row>
    <row r="9" spans="1:17" ht="24">
      <c r="A9" s="2" t="s">
        <v>35</v>
      </c>
      <c r="C9" s="3">
        <v>0</v>
      </c>
      <c r="E9" s="3">
        <v>0</v>
      </c>
      <c r="G9" s="3">
        <v>0</v>
      </c>
      <c r="I9" s="3">
        <f t="shared" si="0"/>
        <v>0</v>
      </c>
      <c r="K9" s="3">
        <v>1</v>
      </c>
      <c r="M9" s="3">
        <v>1</v>
      </c>
      <c r="O9" s="3">
        <v>4426</v>
      </c>
      <c r="Q9" s="3">
        <f t="shared" si="1"/>
        <v>-4425</v>
      </c>
    </row>
    <row r="10" spans="1:17" ht="24">
      <c r="A10" s="2" t="s">
        <v>40</v>
      </c>
      <c r="C10" s="3">
        <v>0</v>
      </c>
      <c r="E10" s="3">
        <v>0</v>
      </c>
      <c r="G10" s="3">
        <v>0</v>
      </c>
      <c r="I10" s="3">
        <f t="shared" si="0"/>
        <v>0</v>
      </c>
      <c r="K10" s="3">
        <v>826078</v>
      </c>
      <c r="M10" s="3">
        <v>10364665120</v>
      </c>
      <c r="O10" s="3">
        <v>7769181423</v>
      </c>
      <c r="Q10" s="3">
        <f t="shared" si="1"/>
        <v>2595483697</v>
      </c>
    </row>
    <row r="11" spans="1:17" ht="24">
      <c r="A11" s="2" t="s">
        <v>17</v>
      </c>
      <c r="C11" s="3">
        <v>0</v>
      </c>
      <c r="E11" s="3">
        <v>0</v>
      </c>
      <c r="G11" s="3">
        <v>0</v>
      </c>
      <c r="I11" s="3">
        <f t="shared" si="0"/>
        <v>0</v>
      </c>
      <c r="K11" s="3">
        <v>2</v>
      </c>
      <c r="M11" s="3">
        <v>2</v>
      </c>
      <c r="O11" s="3">
        <v>5877</v>
      </c>
      <c r="Q11" s="3">
        <f t="shared" si="1"/>
        <v>-5875</v>
      </c>
    </row>
    <row r="12" spans="1:17" ht="24">
      <c r="A12" s="2" t="s">
        <v>22</v>
      </c>
      <c r="C12" s="3">
        <v>0</v>
      </c>
      <c r="E12" s="3">
        <v>0</v>
      </c>
      <c r="G12" s="3">
        <v>0</v>
      </c>
      <c r="I12" s="3">
        <f t="shared" si="0"/>
        <v>0</v>
      </c>
      <c r="K12" s="3">
        <v>1000000</v>
      </c>
      <c r="M12" s="3">
        <v>12118968796</v>
      </c>
      <c r="O12" s="3">
        <v>8458673516</v>
      </c>
      <c r="Q12" s="3">
        <f t="shared" si="1"/>
        <v>3660295280</v>
      </c>
    </row>
    <row r="13" spans="1:17" ht="24">
      <c r="A13" s="2" t="s">
        <v>18</v>
      </c>
      <c r="C13" s="3">
        <v>0</v>
      </c>
      <c r="E13" s="3">
        <v>0</v>
      </c>
      <c r="G13" s="3">
        <v>0</v>
      </c>
      <c r="I13" s="3">
        <f t="shared" si="0"/>
        <v>0</v>
      </c>
      <c r="K13" s="3">
        <v>11231949</v>
      </c>
      <c r="M13" s="3">
        <v>29369394072</v>
      </c>
      <c r="O13" s="3">
        <v>29630122157</v>
      </c>
      <c r="Q13" s="3">
        <f t="shared" si="1"/>
        <v>-260728085</v>
      </c>
    </row>
    <row r="14" spans="1:17" ht="24">
      <c r="A14" s="2" t="s">
        <v>25</v>
      </c>
      <c r="C14" s="3">
        <v>0</v>
      </c>
      <c r="E14" s="3">
        <v>0</v>
      </c>
      <c r="G14" s="3">
        <v>0</v>
      </c>
      <c r="I14" s="3">
        <f t="shared" si="0"/>
        <v>0</v>
      </c>
      <c r="K14" s="3">
        <v>1</v>
      </c>
      <c r="M14" s="3">
        <v>1</v>
      </c>
      <c r="O14" s="3">
        <v>3521</v>
      </c>
      <c r="Q14" s="3">
        <f t="shared" si="1"/>
        <v>-3520</v>
      </c>
    </row>
    <row r="15" spans="1:17" ht="24">
      <c r="A15" s="2" t="s">
        <v>77</v>
      </c>
      <c r="C15" s="3">
        <v>0</v>
      </c>
      <c r="E15" s="3">
        <v>0</v>
      </c>
      <c r="G15" s="3">
        <v>0</v>
      </c>
      <c r="I15" s="3">
        <f t="shared" si="0"/>
        <v>0</v>
      </c>
      <c r="K15" s="3">
        <v>1625000</v>
      </c>
      <c r="M15" s="3">
        <v>4982675690</v>
      </c>
      <c r="O15" s="3">
        <v>5630733067</v>
      </c>
      <c r="Q15" s="3">
        <f t="shared" si="1"/>
        <v>-648057377</v>
      </c>
    </row>
    <row r="16" spans="1:17" ht="24.75" thickBot="1">
      <c r="A16" s="2" t="s">
        <v>28</v>
      </c>
      <c r="C16" s="3">
        <v>0</v>
      </c>
      <c r="E16" s="3">
        <v>0</v>
      </c>
      <c r="G16" s="3">
        <v>0</v>
      </c>
      <c r="I16" s="3">
        <f t="shared" si="0"/>
        <v>0</v>
      </c>
      <c r="K16" s="3">
        <v>1</v>
      </c>
      <c r="M16" s="3">
        <v>1</v>
      </c>
      <c r="O16" s="3">
        <v>4259</v>
      </c>
      <c r="Q16" s="3">
        <f t="shared" si="1"/>
        <v>-4258</v>
      </c>
    </row>
    <row r="17" spans="1:17" ht="23.25" thickBot="1">
      <c r="A17" s="1" t="s">
        <v>41</v>
      </c>
      <c r="C17" s="1" t="s">
        <v>41</v>
      </c>
      <c r="E17" s="4">
        <f>SUM(E8:E16)</f>
        <v>56785677344</v>
      </c>
      <c r="G17" s="4">
        <f>SUM(G8:G16)</f>
        <v>65803305262</v>
      </c>
      <c r="I17" s="4">
        <f>SUM(I8:I16)</f>
        <v>-9017627918</v>
      </c>
      <c r="K17" s="1" t="s">
        <v>41</v>
      </c>
      <c r="M17" s="4">
        <f>SUM(M8:M16)</f>
        <v>113621381027</v>
      </c>
      <c r="O17" s="4">
        <f>SUM(O8:O16)</f>
        <v>117292033508</v>
      </c>
      <c r="Q17" s="4">
        <f>SUM(Q8:Q16)</f>
        <v>-3670652481</v>
      </c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2024-08-31T16:33:50Z</dcterms:modified>
</cp:coreProperties>
</file>