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5\"/>
    </mc:Choice>
  </mc:AlternateContent>
  <xr:revisionPtr revIDLastSave="0" documentId="13_ncr:1_{C45689B7-3F9C-491E-83F0-FCC440685E46}" xr6:coauthVersionLast="47" xr6:coauthVersionMax="47" xr10:uidLastSave="{00000000-0000-0000-0000-000000000000}"/>
  <bookViews>
    <workbookView xWindow="28680" yWindow="-120" windowWidth="29040" windowHeight="15720" tabRatio="857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K42" i="11"/>
  <c r="U42" i="11"/>
  <c r="S42" i="11"/>
  <c r="Q42" i="11"/>
  <c r="M42" i="11"/>
  <c r="I42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8" i="11"/>
  <c r="O42" i="11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29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30" i="9"/>
  <c r="Q31" i="9"/>
  <c r="Q32" i="9"/>
  <c r="Q33" i="9"/>
  <c r="Q34" i="9"/>
  <c r="Q35" i="9"/>
  <c r="Q36" i="9"/>
  <c r="Q37" i="9"/>
  <c r="Q38" i="9"/>
  <c r="Q24" i="10"/>
  <c r="Q20" i="10"/>
  <c r="Q23" i="10"/>
  <c r="I24" i="10"/>
  <c r="Q18" i="10"/>
  <c r="Q19" i="10"/>
  <c r="Q9" i="10"/>
  <c r="Q10" i="10"/>
  <c r="Q11" i="10"/>
  <c r="Q12" i="10"/>
  <c r="Q13" i="10"/>
  <c r="Q14" i="10"/>
  <c r="Q15" i="10"/>
  <c r="Q16" i="10"/>
  <c r="Q17" i="10"/>
  <c r="Q21" i="10"/>
  <c r="Q22" i="10"/>
  <c r="Q8" i="10"/>
  <c r="I9" i="10"/>
  <c r="I10" i="10"/>
  <c r="I11" i="10"/>
  <c r="I12" i="10"/>
  <c r="I13" i="10"/>
  <c r="I14" i="10"/>
  <c r="I15" i="10"/>
  <c r="I16" i="10"/>
  <c r="I17" i="10"/>
  <c r="I21" i="10"/>
  <c r="I22" i="10"/>
  <c r="I8" i="10"/>
  <c r="O29" i="8"/>
  <c r="Q29" i="8"/>
  <c r="S29" i="8"/>
  <c r="K10" i="6"/>
  <c r="Y42" i="1"/>
  <c r="W42" i="1"/>
  <c r="U42" i="1"/>
  <c r="G42" i="11"/>
  <c r="E42" i="11"/>
  <c r="C42" i="11"/>
  <c r="O24" i="10"/>
  <c r="M24" i="10"/>
  <c r="G24" i="10"/>
  <c r="E24" i="10"/>
  <c r="O39" i="9"/>
  <c r="M39" i="9"/>
  <c r="G39" i="9"/>
  <c r="E39" i="9"/>
  <c r="M29" i="8"/>
  <c r="K29" i="8"/>
  <c r="I29" i="8"/>
  <c r="S9" i="7"/>
  <c r="Q9" i="7"/>
  <c r="O9" i="7"/>
  <c r="M9" i="7"/>
  <c r="K9" i="7"/>
  <c r="I9" i="7"/>
  <c r="G9" i="7"/>
  <c r="I10" i="6"/>
  <c r="G10" i="6"/>
  <c r="E10" i="6"/>
  <c r="C10" i="6"/>
  <c r="O42" i="1"/>
  <c r="K42" i="1"/>
  <c r="G42" i="1"/>
  <c r="E42" i="1"/>
  <c r="Q39" i="9" l="1"/>
  <c r="I39" i="9"/>
</calcChain>
</file>

<file path=xl/sharedStrings.xml><?xml version="1.0" encoding="utf-8"?>
<sst xmlns="http://schemas.openxmlformats.org/spreadsheetml/2006/main" count="852" uniqueCount="123">
  <si>
    <t>صندوق سرمایه‌گذاری بخشی صنایع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</si>
  <si>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</si>
  <si>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</si>
  <si>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</si>
  <si>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</si>
  <si>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</si>
  <si>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</si>
  <si>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</si>
  <si>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</si>
  <si>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</si>
  <si>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</si>
  <si>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</si>
  <si>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</si>
  <si>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</si>
  <si>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</si>
  <si>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 معین</t>
  </si>
  <si>
    <t>تولیدی فولاد سپید فراب کویر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</si>
  <si>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</si>
  <si>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</si>
  <si>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</si>
  <si>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</si>
  <si>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</si>
  <si>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</si>
  <si>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</si>
  <si>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</si>
  <si>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</si>
  <si>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</si>
  <si>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</si>
  <si>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</si>
  <si>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</si>
  <si>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</si>
  <si>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</si>
  <si>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</si>
  <si>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</si>
  <si>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</si>
  <si>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</si>
  <si>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</si>
  <si>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</si>
  <si>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</si>
  <si>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</si>
  <si>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</si>
  <si>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</si>
  <si>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</si>
  <si>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</si>
  <si>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</si>
  <si>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</si>
  <si>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</si>
  <si>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/>
  </si>
  <si>
    <t>تاریخ سر رسید</t>
  </si>
  <si>
    <t>نرخ سود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</si>
  <si>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</si>
  <si>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</si>
  <si>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</si>
  <si>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</si>
  <si>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</si>
  <si>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</si>
  <si>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شعبه آفریقا</t>
  </si>
  <si>
    <t>1009-10-810-707075677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</si>
  <si>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</si>
  <si>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</si>
  <si>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</si>
  <si>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</si>
  <si>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</si>
  <si>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</si>
  <si>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</si>
  <si>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</si>
  <si>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</si>
  <si>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</si>
  <si>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</si>
  <si>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</si>
  <si>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</si>
  <si>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</si>
  <si>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</si>
  <si>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</si>
  <si>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1403/04/17</t>
  </si>
  <si>
    <t>1403/03/09</t>
  </si>
  <si>
    <t>1403/04/23</t>
  </si>
  <si>
    <t>1403/05/01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</si>
  <si>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</si>
  <si>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</si>
  <si>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</si>
  <si>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</si>
  <si>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</si>
  <si>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</si>
  <si>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</si>
  <si>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1403/04/16</t>
  </si>
  <si>
    <t>1403/02/30</t>
  </si>
  <si>
    <t>1403/03/13</t>
  </si>
  <si>
    <t>1403/02/23</t>
  </si>
  <si>
    <t>1403/04/12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</si>
  <si>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</si>
  <si>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</si>
  <si>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</si>
  <si>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</si>
  <si>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</si>
  <si>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</si>
  <si>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سپید ماکیان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</si>
  <si>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</si>
  <si>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</si>
  <si>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</si>
  <si>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</si>
  <si>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</si>
  <si>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</si>
  <si>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</si>
  <si>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</si>
  <si>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-7.14%</t>
  </si>
  <si>
    <t>1- سرمایه گذاری ها</t>
  </si>
  <si>
    <t>1-1-سرمایه‌گذاری در سهام و حق تقدم سهام</t>
  </si>
  <si>
    <t>4-1- سرمایه‌گذاری در  سپرده‌ بانکی</t>
  </si>
  <si>
    <t>2- درآمد حاصل از سرمایه گذاری ها</t>
  </si>
  <si>
    <t>یادداشت</t>
  </si>
  <si>
    <t>1-2</t>
  </si>
  <si>
    <t>3-2</t>
  </si>
  <si>
    <t>درآمد حاصل از سرمایه گذاری در سهام و حق تقدم سهام</t>
  </si>
  <si>
    <t>درآمد حاصل از سرمایه گذاری در سپرده بانکی و گواهی سپرده</t>
  </si>
  <si>
    <t>1-2-درآمد حاصل از سرمایه­گذاری در سهام و حق تقدم سهام:</t>
  </si>
  <si>
    <t>طی مرداد ماه</t>
  </si>
  <si>
    <t>از ابتدای سال مالی تا پایان مرداد ماه</t>
  </si>
  <si>
    <t>4-2-درآمد حاصل از سرمایه­گذاری در سپرده بانکی و گواهی سپرده:</t>
  </si>
  <si>
    <t>سود سپرده بانکی</t>
  </si>
  <si>
    <t>سود(زیان) حاصل از فروش اوراق بهادار</t>
  </si>
  <si>
    <t>درآمد ناشی از تغییر قیمت اوراق بهادار</t>
  </si>
  <si>
    <t>صندوق سرمایه‌گذاری بخشی صنایع مفید-سیمانو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</si>
</sst>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8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4"/>
  <sheetViews>
    <sheetView rightToLeft="1" tabSelected="1" zoomScale="85" zoomScaleNormal="85" workbookViewId="0">
      <selection activeCell="G9" sqref="G9:G10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.42578125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5" ht="24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5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5" spans="1:25" ht="25.5">
      <c r="A5" s="15" t="s">
        <v>106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6"/>
      <c r="Y5" s="6"/>
    </row>
    <row r="6" spans="1:25" ht="25.5">
      <c r="A6" s="15" t="s">
        <v>107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6"/>
      <c r="Y6" s="6"/>
    </row>
    <row r="7" spans="1:25">
      <c r="Y7" s="3"/>
    </row>
    <row r="8" spans="1:25" ht="24.75" thickBot="1">
      <c r="A8" s="13" t="s">
        <v>3</v>
      </c>
      <c r="C8" s="13" t="s">
        <v>77</v>
      </c>
      <c r="D8" s="13" t="s">
        <v>4</v>
      </c>
      <c r="E8" s="13" t="s">
        <v>4</v>
      </c>
      <c r="F8" s="13" t="s">
        <v>4</v>
      </c>
      <c r="G8" s="13" t="s">
        <v>4</v>
      </c>
      <c r="I8" s="13" t="s">
        <v>5</v>
      </c>
      <c r="J8" s="13" t="s">
        <v>5</v>
      </c>
      <c r="K8" s="13" t="s">
        <v>5</v>
      </c>
      <c r="L8" s="13" t="s">
        <v>5</v>
      </c>
      <c r="M8" s="13" t="s">
        <v>5</v>
      </c>
      <c r="N8" s="13" t="s">
        <v>5</v>
      </c>
      <c r="O8" s="13" t="s">
        <v>5</v>
      </c>
      <c r="Q8" s="13" t="s">
        <v>6</v>
      </c>
      <c r="R8" s="13" t="s">
        <v>6</v>
      </c>
      <c r="S8" s="13" t="s">
        <v>6</v>
      </c>
      <c r="T8" s="13" t="s">
        <v>6</v>
      </c>
      <c r="U8" s="13" t="s">
        <v>6</v>
      </c>
      <c r="V8" s="13" t="s">
        <v>6</v>
      </c>
      <c r="W8" s="13" t="s">
        <v>6</v>
      </c>
      <c r="X8" s="13" t="s">
        <v>6</v>
      </c>
      <c r="Y8" s="13" t="s">
        <v>6</v>
      </c>
    </row>
    <row r="9" spans="1:25" ht="24.75" thickBot="1">
      <c r="A9" s="13" t="s">
        <v>3</v>
      </c>
      <c r="C9" s="13" t="s">
        <v>7</v>
      </c>
      <c r="E9" s="13" t="s">
        <v>8</v>
      </c>
      <c r="G9" s="13" t="s">
        <v>9</v>
      </c>
      <c r="I9" s="13" t="s">
        <v>10</v>
      </c>
      <c r="J9" s="13" t="s">
        <v>10</v>
      </c>
      <c r="K9" s="13" t="s">
        <v>10</v>
      </c>
      <c r="M9" s="13" t="s">
        <v>11</v>
      </c>
      <c r="N9" s="13" t="s">
        <v>11</v>
      </c>
      <c r="O9" s="13" t="s">
        <v>11</v>
      </c>
      <c r="Q9" s="13" t="s">
        <v>7</v>
      </c>
      <c r="S9" s="13" t="s">
        <v>12</v>
      </c>
      <c r="U9" s="13" t="s">
        <v>8</v>
      </c>
      <c r="W9" s="13" t="s">
        <v>9</v>
      </c>
      <c r="Y9" s="13" t="s">
        <v>13</v>
      </c>
    </row>
    <row r="10" spans="1:25" ht="24.75" thickBot="1">
      <c r="A10" s="13" t="s">
        <v>3</v>
      </c>
      <c r="C10" s="13" t="s">
        <v>7</v>
      </c>
      <c r="E10" s="13" t="s">
        <v>8</v>
      </c>
      <c r="G10" s="13" t="s">
        <v>9</v>
      </c>
      <c r="I10" s="13" t="s">
        <v>7</v>
      </c>
      <c r="K10" s="13" t="s">
        <v>8</v>
      </c>
      <c r="M10" s="13" t="s">
        <v>7</v>
      </c>
      <c r="O10" s="13" t="s">
        <v>14</v>
      </c>
      <c r="Q10" s="13" t="s">
        <v>7</v>
      </c>
      <c r="S10" s="13" t="s">
        <v>12</v>
      </c>
      <c r="U10" s="13" t="s">
        <v>8</v>
      </c>
      <c r="W10" s="13" t="s">
        <v>9</v>
      </c>
      <c r="Y10" s="13" t="s">
        <v>13</v>
      </c>
    </row>
    <row r="11" spans="1:25" ht="24">
      <c r="A11" s="2" t="s">
        <v>15</v>
      </c>
      <c r="C11" s="3">
        <v>780000</v>
      </c>
      <c r="E11" s="3">
        <v>1640268008</v>
      </c>
      <c r="G11" s="3">
        <v>2126809737</v>
      </c>
      <c r="I11" s="3">
        <v>0</v>
      </c>
      <c r="K11" s="3">
        <v>0</v>
      </c>
      <c r="M11" s="3">
        <v>0</v>
      </c>
      <c r="O11" s="3">
        <v>0</v>
      </c>
      <c r="P11" s="3"/>
      <c r="Q11" s="3">
        <v>780000</v>
      </c>
      <c r="S11" s="3">
        <v>2477</v>
      </c>
      <c r="U11" s="3">
        <v>1640268008</v>
      </c>
      <c r="W11" s="3">
        <v>1920564243</v>
      </c>
      <c r="Y11" s="16">
        <v>2.5098771122888296E-4</v>
      </c>
    </row>
    <row r="12" spans="1:25" ht="24">
      <c r="A12" s="2" t="s">
        <v>17</v>
      </c>
      <c r="C12" s="3">
        <v>2000000</v>
      </c>
      <c r="E12" s="3">
        <v>70664104800</v>
      </c>
      <c r="G12" s="3">
        <v>69583500000</v>
      </c>
      <c r="I12" s="3">
        <v>0</v>
      </c>
      <c r="K12" s="3">
        <v>0</v>
      </c>
      <c r="M12" s="3">
        <v>-32738</v>
      </c>
      <c r="O12" s="3">
        <v>1005885754</v>
      </c>
      <c r="P12" s="3"/>
      <c r="Q12" s="3">
        <v>1967262</v>
      </c>
      <c r="S12" s="3">
        <v>30900</v>
      </c>
      <c r="U12" s="3">
        <v>69507404069</v>
      </c>
      <c r="W12" s="3">
        <v>60426704844.989998</v>
      </c>
      <c r="Y12" s="16">
        <v>7.8968253217381653E-3</v>
      </c>
    </row>
    <row r="13" spans="1:25" ht="24">
      <c r="A13" s="2" t="s">
        <v>18</v>
      </c>
      <c r="C13" s="3">
        <v>17000000</v>
      </c>
      <c r="E13" s="3">
        <v>147777467574</v>
      </c>
      <c r="G13" s="3">
        <v>138570570000</v>
      </c>
      <c r="I13" s="3">
        <v>0</v>
      </c>
      <c r="K13" s="3">
        <v>0</v>
      </c>
      <c r="M13" s="3">
        <v>0</v>
      </c>
      <c r="O13" s="3">
        <v>0</v>
      </c>
      <c r="P13" s="3"/>
      <c r="Q13" s="3">
        <v>17000000</v>
      </c>
      <c r="S13" s="3">
        <v>8050</v>
      </c>
      <c r="U13" s="3">
        <v>147777467574</v>
      </c>
      <c r="W13" s="3">
        <v>136035742500</v>
      </c>
      <c r="Y13" s="16">
        <v>1.7777744108191586E-2</v>
      </c>
    </row>
    <row r="14" spans="1:25" ht="24">
      <c r="A14" s="2" t="s">
        <v>19</v>
      </c>
      <c r="C14" s="3">
        <v>15223343</v>
      </c>
      <c r="E14" s="3">
        <v>339568635033</v>
      </c>
      <c r="G14" s="3">
        <v>311734940648.48999</v>
      </c>
      <c r="I14" s="3">
        <v>0</v>
      </c>
      <c r="K14" s="3">
        <v>0</v>
      </c>
      <c r="M14" s="3">
        <v>-1323343</v>
      </c>
      <c r="O14" s="3">
        <v>29956956145</v>
      </c>
      <c r="P14" s="3"/>
      <c r="Q14" s="3">
        <v>13900000</v>
      </c>
      <c r="S14" s="3">
        <v>22750</v>
      </c>
      <c r="U14" s="3">
        <v>310050428942</v>
      </c>
      <c r="W14" s="3">
        <v>314343461250</v>
      </c>
      <c r="Y14" s="16">
        <v>4.1079774429030935E-2</v>
      </c>
    </row>
    <row r="15" spans="1:25" ht="24">
      <c r="A15" s="2" t="s">
        <v>20</v>
      </c>
      <c r="C15" s="3">
        <v>139758800</v>
      </c>
      <c r="E15" s="3">
        <v>1490125127067</v>
      </c>
      <c r="G15" s="3">
        <v>1543481582405.3999</v>
      </c>
      <c r="I15" s="3">
        <v>0</v>
      </c>
      <c r="K15" s="3">
        <v>0</v>
      </c>
      <c r="M15" s="3">
        <v>-5206915</v>
      </c>
      <c r="O15" s="3">
        <v>58203732221</v>
      </c>
      <c r="P15" s="3"/>
      <c r="Q15" s="3">
        <v>134551885</v>
      </c>
      <c r="S15" s="3">
        <v>10740</v>
      </c>
      <c r="U15" s="3">
        <v>1434608373371</v>
      </c>
      <c r="W15" s="3">
        <v>1436488975792.8401</v>
      </c>
      <c r="Y15" s="16">
        <v>0.18772664416400217</v>
      </c>
    </row>
    <row r="16" spans="1:25" ht="24">
      <c r="A16" s="2" t="s">
        <v>21</v>
      </c>
      <c r="C16" s="3">
        <v>11115926</v>
      </c>
      <c r="E16" s="3">
        <v>301460935264</v>
      </c>
      <c r="G16" s="3">
        <v>299891198561.742</v>
      </c>
      <c r="I16" s="3">
        <v>272595</v>
      </c>
      <c r="K16" s="3">
        <v>6825241087</v>
      </c>
      <c r="M16" s="3">
        <v>0</v>
      </c>
      <c r="O16" s="3">
        <v>0</v>
      </c>
      <c r="P16" s="3"/>
      <c r="Q16" s="3">
        <v>11388521</v>
      </c>
      <c r="S16" s="3">
        <v>26060</v>
      </c>
      <c r="U16" s="3">
        <v>308286176351</v>
      </c>
      <c r="W16" s="3">
        <v>295018987359.30298</v>
      </c>
      <c r="Y16" s="16">
        <v>3.8554367903211144E-2</v>
      </c>
    </row>
    <row r="17" spans="1:25" ht="24">
      <c r="A17" s="2" t="s">
        <v>22</v>
      </c>
      <c r="C17" s="3">
        <v>9277080</v>
      </c>
      <c r="E17" s="3">
        <v>211768837484</v>
      </c>
      <c r="G17" s="3">
        <v>225474999594.29999</v>
      </c>
      <c r="I17" s="3">
        <v>67791</v>
      </c>
      <c r="K17" s="3">
        <v>1627815284</v>
      </c>
      <c r="M17" s="3">
        <v>0</v>
      </c>
      <c r="O17" s="3">
        <v>0</v>
      </c>
      <c r="P17" s="3"/>
      <c r="Q17" s="3">
        <v>9344871</v>
      </c>
      <c r="S17" s="3">
        <v>24690</v>
      </c>
      <c r="U17" s="3">
        <v>213396652768</v>
      </c>
      <c r="W17" s="3">
        <v>229352052043.31</v>
      </c>
      <c r="Y17" s="16">
        <v>2.9972726409859554E-2</v>
      </c>
    </row>
    <row r="18" spans="1:25" ht="24">
      <c r="A18" s="2" t="s">
        <v>23</v>
      </c>
      <c r="C18" s="3">
        <v>6120501</v>
      </c>
      <c r="E18" s="3">
        <v>96910079252</v>
      </c>
      <c r="G18" s="3">
        <v>92356395409.179001</v>
      </c>
      <c r="I18" s="3">
        <v>0</v>
      </c>
      <c r="K18" s="3">
        <v>0</v>
      </c>
      <c r="M18" s="3">
        <v>0</v>
      </c>
      <c r="O18" s="3">
        <v>0</v>
      </c>
      <c r="P18" s="3"/>
      <c r="Q18" s="3">
        <v>6120501</v>
      </c>
      <c r="S18" s="3">
        <v>14460</v>
      </c>
      <c r="U18" s="3">
        <v>96910079252</v>
      </c>
      <c r="W18" s="3">
        <v>87975854915.462997</v>
      </c>
      <c r="Y18" s="16">
        <v>1.1497068400141161E-2</v>
      </c>
    </row>
    <row r="19" spans="1:25" ht="24">
      <c r="A19" s="2" t="s">
        <v>24</v>
      </c>
      <c r="C19" s="3">
        <v>400000</v>
      </c>
      <c r="E19" s="3">
        <v>7466773646</v>
      </c>
      <c r="G19" s="3">
        <v>7503089400</v>
      </c>
      <c r="I19" s="3">
        <v>1441252</v>
      </c>
      <c r="K19" s="3">
        <v>26615244077</v>
      </c>
      <c r="M19" s="3">
        <v>0</v>
      </c>
      <c r="O19" s="3">
        <v>0</v>
      </c>
      <c r="P19" s="3"/>
      <c r="Q19" s="3">
        <v>1841252</v>
      </c>
      <c r="S19" s="3">
        <v>19340</v>
      </c>
      <c r="U19" s="3">
        <v>7466773646</v>
      </c>
      <c r="W19" s="3">
        <v>7689970800</v>
      </c>
      <c r="Y19" s="16">
        <v>1.0049589216000738E-3</v>
      </c>
    </row>
    <row r="20" spans="1:25" ht="24">
      <c r="A20" s="2" t="s">
        <v>25</v>
      </c>
      <c r="C20" s="3">
        <v>3239231</v>
      </c>
      <c r="E20" s="3">
        <v>171091083393</v>
      </c>
      <c r="G20" s="3">
        <v>123968366658.675</v>
      </c>
      <c r="I20" s="3">
        <v>0</v>
      </c>
      <c r="K20" s="3">
        <v>0</v>
      </c>
      <c r="M20" s="3">
        <v>-200</v>
      </c>
      <c r="O20" s="3">
        <v>7517009</v>
      </c>
      <c r="P20" s="3"/>
      <c r="Q20" s="3">
        <v>3239031</v>
      </c>
      <c r="S20" s="3">
        <v>38220</v>
      </c>
      <c r="U20" s="3">
        <v>171080519708</v>
      </c>
      <c r="W20" s="3">
        <v>123059180019.321</v>
      </c>
      <c r="Y20" s="16">
        <v>1.6081910329907387E-2</v>
      </c>
    </row>
    <row r="21" spans="1:25" ht="24">
      <c r="A21" s="2" t="s">
        <v>26</v>
      </c>
      <c r="C21" s="3">
        <v>26449704</v>
      </c>
      <c r="E21" s="3">
        <v>149747193865</v>
      </c>
      <c r="G21" s="3">
        <v>146027591162.70499</v>
      </c>
      <c r="I21" s="3">
        <v>0</v>
      </c>
      <c r="K21" s="3">
        <v>0</v>
      </c>
      <c r="M21" s="3">
        <v>0</v>
      </c>
      <c r="O21" s="3">
        <v>0</v>
      </c>
      <c r="P21" s="3"/>
      <c r="Q21" s="3">
        <v>26449704</v>
      </c>
      <c r="S21" s="3">
        <v>5220</v>
      </c>
      <c r="U21" s="3">
        <v>149747193865</v>
      </c>
      <c r="W21" s="3">
        <v>137245953523.464</v>
      </c>
      <c r="Y21" s="16">
        <v>1.7935899762703159E-2</v>
      </c>
    </row>
    <row r="22" spans="1:25" ht="24">
      <c r="A22" s="2" t="s">
        <v>27</v>
      </c>
      <c r="C22" s="3">
        <v>70000</v>
      </c>
      <c r="E22" s="3">
        <v>5979627283</v>
      </c>
      <c r="G22" s="3">
        <v>4883370030</v>
      </c>
      <c r="I22" s="3">
        <v>0</v>
      </c>
      <c r="K22" s="3">
        <v>0</v>
      </c>
      <c r="M22" s="3">
        <v>0</v>
      </c>
      <c r="O22" s="3">
        <v>0</v>
      </c>
      <c r="P22" s="3"/>
      <c r="Q22" s="3">
        <v>70000</v>
      </c>
      <c r="S22" s="3">
        <v>67580</v>
      </c>
      <c r="U22" s="3">
        <v>5979627283</v>
      </c>
      <c r="W22" s="3">
        <v>4702452930</v>
      </c>
      <c r="Y22" s="16">
        <v>6.1453705720285797E-4</v>
      </c>
    </row>
    <row r="23" spans="1:25" ht="24">
      <c r="A23" s="2" t="s">
        <v>28</v>
      </c>
      <c r="C23" s="3">
        <v>24576798</v>
      </c>
      <c r="E23" s="3">
        <v>896819624960</v>
      </c>
      <c r="G23" s="3">
        <v>835036747653.94202</v>
      </c>
      <c r="I23" s="3">
        <v>0</v>
      </c>
      <c r="K23" s="3">
        <v>0</v>
      </c>
      <c r="M23" s="3">
        <v>-76798</v>
      </c>
      <c r="O23" s="3">
        <v>2523071770</v>
      </c>
      <c r="P23" s="3"/>
      <c r="Q23" s="3">
        <v>24500000</v>
      </c>
      <c r="S23" s="3">
        <v>34300</v>
      </c>
      <c r="U23" s="3">
        <v>894017227611</v>
      </c>
      <c r="W23" s="3">
        <v>835349917500</v>
      </c>
      <c r="Y23" s="16">
        <v>0.10916717034211763</v>
      </c>
    </row>
    <row r="24" spans="1:25" ht="24">
      <c r="A24" s="2" t="s">
        <v>29</v>
      </c>
      <c r="C24" s="3">
        <v>1341847</v>
      </c>
      <c r="E24" s="3">
        <v>62951716712</v>
      </c>
      <c r="G24" s="3">
        <v>52020657403.650002</v>
      </c>
      <c r="I24" s="3">
        <v>0</v>
      </c>
      <c r="K24" s="3">
        <v>0</v>
      </c>
      <c r="M24" s="3">
        <v>0</v>
      </c>
      <c r="O24" s="3">
        <v>0</v>
      </c>
      <c r="P24" s="3"/>
      <c r="Q24" s="3">
        <v>1341847</v>
      </c>
      <c r="S24" s="3">
        <v>40150</v>
      </c>
      <c r="U24" s="3">
        <v>62951716712</v>
      </c>
      <c r="W24" s="3">
        <v>53554599865.552498</v>
      </c>
      <c r="Y24" s="16">
        <v>6.9987486724408755E-3</v>
      </c>
    </row>
    <row r="25" spans="1:25" ht="24">
      <c r="A25" s="2" t="s">
        <v>30</v>
      </c>
      <c r="C25" s="3">
        <v>1000000</v>
      </c>
      <c r="E25" s="3">
        <v>18717353600</v>
      </c>
      <c r="G25" s="3">
        <v>11958421500</v>
      </c>
      <c r="I25" s="3">
        <v>0</v>
      </c>
      <c r="K25" s="3">
        <v>0</v>
      </c>
      <c r="M25" s="3">
        <v>0</v>
      </c>
      <c r="O25" s="3">
        <v>0</v>
      </c>
      <c r="P25" s="3"/>
      <c r="Q25" s="3">
        <v>1000000</v>
      </c>
      <c r="S25" s="3">
        <v>9620</v>
      </c>
      <c r="U25" s="3">
        <v>18717353600</v>
      </c>
      <c r="W25" s="3">
        <v>9562761000</v>
      </c>
      <c r="Y25" s="16">
        <v>1.2497033125378374E-3</v>
      </c>
    </row>
    <row r="26" spans="1:25" ht="24">
      <c r="A26" s="2" t="s">
        <v>31</v>
      </c>
      <c r="C26" s="3">
        <v>32190000</v>
      </c>
      <c r="E26" s="3">
        <v>93472662208</v>
      </c>
      <c r="G26" s="3">
        <v>80380155384</v>
      </c>
      <c r="I26" s="3">
        <v>0</v>
      </c>
      <c r="K26" s="3">
        <v>0</v>
      </c>
      <c r="M26" s="3">
        <v>0</v>
      </c>
      <c r="O26" s="3">
        <v>0</v>
      </c>
      <c r="P26" s="3"/>
      <c r="Q26" s="3">
        <v>32190000</v>
      </c>
      <c r="S26" s="3">
        <v>2253</v>
      </c>
      <c r="U26" s="3">
        <v>93472662208</v>
      </c>
      <c r="W26" s="3">
        <v>72092551783.5</v>
      </c>
      <c r="Y26" s="16">
        <v>9.4213690766866941E-3</v>
      </c>
    </row>
    <row r="27" spans="1:25" ht="24">
      <c r="A27" s="2" t="s">
        <v>32</v>
      </c>
      <c r="C27" s="3">
        <v>120925162</v>
      </c>
      <c r="E27" s="3">
        <v>707839406807</v>
      </c>
      <c r="G27" s="3">
        <v>688778416249.35303</v>
      </c>
      <c r="I27" s="3">
        <v>500000</v>
      </c>
      <c r="K27" s="3">
        <v>2532392156</v>
      </c>
      <c r="M27" s="3">
        <v>-521488</v>
      </c>
      <c r="O27" s="3">
        <v>2612699864</v>
      </c>
      <c r="P27" s="3"/>
      <c r="Q27" s="3">
        <v>120903674</v>
      </c>
      <c r="S27" s="3">
        <v>5350</v>
      </c>
      <c r="U27" s="3">
        <v>707319251834</v>
      </c>
      <c r="W27" s="3">
        <v>642985989697.39502</v>
      </c>
      <c r="Y27" s="16">
        <v>8.4028213320426426E-2</v>
      </c>
    </row>
    <row r="28" spans="1:25" ht="24">
      <c r="A28" s="2" t="s">
        <v>33</v>
      </c>
      <c r="C28" s="3">
        <v>6000000</v>
      </c>
      <c r="E28" s="3">
        <v>208861532468</v>
      </c>
      <c r="G28" s="3">
        <v>176543280000</v>
      </c>
      <c r="I28" s="3">
        <v>641</v>
      </c>
      <c r="K28" s="3">
        <v>18022394</v>
      </c>
      <c r="M28" s="3">
        <v>0</v>
      </c>
      <c r="O28" s="3">
        <v>0</v>
      </c>
      <c r="P28" s="3"/>
      <c r="Q28" s="3">
        <v>6000641</v>
      </c>
      <c r="S28" s="3">
        <v>29700</v>
      </c>
      <c r="U28" s="3">
        <v>208879554862</v>
      </c>
      <c r="W28" s="3">
        <v>177158634425.685</v>
      </c>
      <c r="Y28" s="16">
        <v>2.3151862969957974E-2</v>
      </c>
    </row>
    <row r="29" spans="1:25" ht="24">
      <c r="A29" s="2" t="s">
        <v>34</v>
      </c>
      <c r="C29" s="3">
        <v>12298897</v>
      </c>
      <c r="E29" s="3">
        <v>169919938683</v>
      </c>
      <c r="G29" s="3">
        <v>165047200598.47501</v>
      </c>
      <c r="I29" s="3">
        <v>0</v>
      </c>
      <c r="K29" s="3">
        <v>0</v>
      </c>
      <c r="M29" s="3">
        <v>-171824</v>
      </c>
      <c r="O29" s="3">
        <v>2201757556</v>
      </c>
      <c r="P29" s="3"/>
      <c r="Q29" s="3">
        <v>12127073</v>
      </c>
      <c r="S29" s="3">
        <v>13380</v>
      </c>
      <c r="U29" s="3">
        <v>167546040965</v>
      </c>
      <c r="W29" s="3">
        <v>161294788331.397</v>
      </c>
      <c r="Y29" s="16">
        <v>2.1078706377042795E-2</v>
      </c>
    </row>
    <row r="30" spans="1:25" ht="24">
      <c r="A30" s="2" t="s">
        <v>35</v>
      </c>
      <c r="C30" s="3">
        <v>11143881</v>
      </c>
      <c r="E30" s="3">
        <v>185177566218</v>
      </c>
      <c r="G30" s="3">
        <v>186103258455.23999</v>
      </c>
      <c r="I30" s="3">
        <v>0</v>
      </c>
      <c r="K30" s="3">
        <v>0</v>
      </c>
      <c r="M30" s="3">
        <v>0</v>
      </c>
      <c r="O30" s="3">
        <v>0</v>
      </c>
      <c r="P30" s="3"/>
      <c r="Q30" s="3">
        <v>11143881</v>
      </c>
      <c r="S30" s="3">
        <v>14450</v>
      </c>
      <c r="U30" s="3">
        <v>185177566218</v>
      </c>
      <c r="W30" s="3">
        <v>160070957421.323</v>
      </c>
      <c r="Y30" s="16">
        <v>2.0918770816350057E-2</v>
      </c>
    </row>
    <row r="31" spans="1:25" ht="24">
      <c r="A31" s="2" t="s">
        <v>36</v>
      </c>
      <c r="C31" s="3">
        <v>8076487</v>
      </c>
      <c r="E31" s="3">
        <v>269358176116</v>
      </c>
      <c r="G31" s="3">
        <v>323947227259.823</v>
      </c>
      <c r="I31" s="3">
        <v>0</v>
      </c>
      <c r="K31" s="3">
        <v>0</v>
      </c>
      <c r="M31" s="3">
        <v>0</v>
      </c>
      <c r="O31" s="3">
        <v>0</v>
      </c>
      <c r="P31" s="3"/>
      <c r="Q31" s="3">
        <v>8076487</v>
      </c>
      <c r="S31" s="3">
        <v>43900</v>
      </c>
      <c r="U31" s="3">
        <v>269358176116</v>
      </c>
      <c r="W31" s="3">
        <v>352448160513.16498</v>
      </c>
      <c r="Y31" s="16">
        <v>4.6059462710734869E-2</v>
      </c>
    </row>
    <row r="32" spans="1:25" ht="24">
      <c r="A32" s="2" t="s">
        <v>37</v>
      </c>
      <c r="C32" s="3">
        <v>12143604</v>
      </c>
      <c r="E32" s="3">
        <v>346123519440</v>
      </c>
      <c r="G32" s="3">
        <v>359726216774.76001</v>
      </c>
      <c r="I32" s="3">
        <v>0</v>
      </c>
      <c r="K32" s="3">
        <v>0</v>
      </c>
      <c r="M32" s="3">
        <v>-49380</v>
      </c>
      <c r="O32" s="3">
        <v>1469768903</v>
      </c>
      <c r="P32" s="3"/>
      <c r="Q32" s="3">
        <v>12094224</v>
      </c>
      <c r="S32" s="3">
        <v>30500</v>
      </c>
      <c r="U32" s="3">
        <v>344716064223</v>
      </c>
      <c r="W32" s="3">
        <v>366679032699.59998</v>
      </c>
      <c r="Y32" s="16">
        <v>4.7919215151655474E-2</v>
      </c>
    </row>
    <row r="33" spans="1:25" ht="24">
      <c r="A33" s="2" t="s">
        <v>38</v>
      </c>
      <c r="C33" s="3">
        <v>10400000</v>
      </c>
      <c r="E33" s="3">
        <v>483532720261</v>
      </c>
      <c r="G33" s="3">
        <v>509565934800</v>
      </c>
      <c r="I33" s="3">
        <v>697</v>
      </c>
      <c r="K33" s="3">
        <v>31303407</v>
      </c>
      <c r="M33" s="3">
        <v>0</v>
      </c>
      <c r="O33" s="3">
        <v>0</v>
      </c>
      <c r="P33" s="3"/>
      <c r="Q33" s="3">
        <v>10400697</v>
      </c>
      <c r="S33" s="3">
        <v>47300</v>
      </c>
      <c r="U33" s="3">
        <v>483564023668</v>
      </c>
      <c r="W33" s="3">
        <v>489025847939.80499</v>
      </c>
      <c r="Y33" s="16">
        <v>6.3908030545466843E-2</v>
      </c>
    </row>
    <row r="34" spans="1:25" ht="24">
      <c r="A34" s="2" t="s">
        <v>39</v>
      </c>
      <c r="C34" s="3">
        <v>20200000</v>
      </c>
      <c r="E34" s="3">
        <v>62881021541</v>
      </c>
      <c r="G34" s="3">
        <v>49356172980</v>
      </c>
      <c r="I34" s="3">
        <v>300000</v>
      </c>
      <c r="K34" s="3">
        <v>638992422</v>
      </c>
      <c r="M34" s="3">
        <v>0</v>
      </c>
      <c r="O34" s="3">
        <v>0</v>
      </c>
      <c r="P34" s="3"/>
      <c r="Q34" s="3">
        <v>20500000</v>
      </c>
      <c r="S34" s="3">
        <v>2161</v>
      </c>
      <c r="U34" s="3">
        <v>63520013963</v>
      </c>
      <c r="W34" s="3">
        <v>44036912025</v>
      </c>
      <c r="Y34" s="16">
        <v>5.7549357169524393E-3</v>
      </c>
    </row>
    <row r="35" spans="1:25" ht="24">
      <c r="A35" s="2" t="s">
        <v>40</v>
      </c>
      <c r="C35" s="3">
        <v>5809232</v>
      </c>
      <c r="E35" s="3">
        <v>115062235067</v>
      </c>
      <c r="G35" s="3">
        <v>105560914032.28799</v>
      </c>
      <c r="I35" s="3">
        <v>6046344</v>
      </c>
      <c r="K35" s="3">
        <v>0</v>
      </c>
      <c r="M35" s="3">
        <v>-170923</v>
      </c>
      <c r="O35" s="3">
        <v>1429958354</v>
      </c>
      <c r="P35" s="3"/>
      <c r="Q35" s="3">
        <v>11684653</v>
      </c>
      <c r="S35" s="3">
        <v>8080</v>
      </c>
      <c r="U35" s="3">
        <v>113403371558</v>
      </c>
      <c r="W35" s="3">
        <v>93850244862.371994</v>
      </c>
      <c r="Y35" s="16">
        <v>1.2264759297758611E-2</v>
      </c>
    </row>
    <row r="36" spans="1:25" ht="24">
      <c r="A36" s="2" t="s">
        <v>41</v>
      </c>
      <c r="C36" s="3">
        <v>4500000</v>
      </c>
      <c r="E36" s="3">
        <v>193704591200</v>
      </c>
      <c r="G36" s="3">
        <v>177408103500</v>
      </c>
      <c r="I36" s="3">
        <v>0</v>
      </c>
      <c r="K36" s="3">
        <v>0</v>
      </c>
      <c r="M36" s="3">
        <v>0</v>
      </c>
      <c r="O36" s="3">
        <v>0</v>
      </c>
      <c r="P36" s="3"/>
      <c r="Q36" s="3">
        <v>4500000</v>
      </c>
      <c r="S36" s="3">
        <v>39250</v>
      </c>
      <c r="U36" s="3">
        <v>193704591200</v>
      </c>
      <c r="W36" s="3">
        <v>175574081250</v>
      </c>
      <c r="Y36" s="16">
        <v>2.2944786650415334E-2</v>
      </c>
    </row>
    <row r="37" spans="1:25" ht="24">
      <c r="A37" s="2" t="s">
        <v>42</v>
      </c>
      <c r="C37" s="3">
        <v>1265322</v>
      </c>
      <c r="E37" s="3">
        <v>50178519317</v>
      </c>
      <c r="G37" s="3">
        <v>48714335829.693001</v>
      </c>
      <c r="I37" s="3">
        <v>284678</v>
      </c>
      <c r="K37" s="3">
        <v>11416284244</v>
      </c>
      <c r="M37" s="3">
        <v>0</v>
      </c>
      <c r="O37" s="3">
        <v>0</v>
      </c>
      <c r="P37" s="3"/>
      <c r="Q37" s="3">
        <v>1550000</v>
      </c>
      <c r="S37" s="3">
        <v>39300</v>
      </c>
      <c r="U37" s="3">
        <v>61594803561</v>
      </c>
      <c r="W37" s="3">
        <v>60552555750</v>
      </c>
      <c r="Y37" s="16">
        <v>7.9132720668651114E-3</v>
      </c>
    </row>
    <row r="38" spans="1:25" ht="24">
      <c r="A38" s="2" t="s">
        <v>43</v>
      </c>
      <c r="C38" s="3">
        <v>370000</v>
      </c>
      <c r="E38" s="3">
        <v>92771540831</v>
      </c>
      <c r="G38" s="3">
        <v>77454686115</v>
      </c>
      <c r="I38" s="3">
        <v>0</v>
      </c>
      <c r="K38" s="3">
        <v>0</v>
      </c>
      <c r="M38" s="3">
        <v>0</v>
      </c>
      <c r="O38" s="3">
        <v>0</v>
      </c>
      <c r="P38" s="3"/>
      <c r="Q38" s="3">
        <v>370000</v>
      </c>
      <c r="S38" s="3">
        <v>153000</v>
      </c>
      <c r="U38" s="3">
        <v>92771540831</v>
      </c>
      <c r="W38" s="3">
        <v>56273170500</v>
      </c>
      <c r="Y38" s="16">
        <v>7.3540233391649664E-3</v>
      </c>
    </row>
    <row r="39" spans="1:25" ht="24">
      <c r="A39" s="2" t="s">
        <v>44</v>
      </c>
      <c r="C39" s="3">
        <v>19461174</v>
      </c>
      <c r="E39" s="3">
        <v>436301218753</v>
      </c>
      <c r="G39" s="3">
        <v>483247592767.20599</v>
      </c>
      <c r="I39" s="3">
        <v>138826</v>
      </c>
      <c r="K39" s="3">
        <v>3462754363</v>
      </c>
      <c r="M39" s="3">
        <v>0</v>
      </c>
      <c r="O39" s="3">
        <v>0</v>
      </c>
      <c r="P39" s="3"/>
      <c r="Q39" s="3">
        <v>19600000</v>
      </c>
      <c r="S39" s="3">
        <v>25100</v>
      </c>
      <c r="U39" s="3">
        <v>439763973116</v>
      </c>
      <c r="W39" s="3">
        <v>489032838000</v>
      </c>
      <c r="Y39" s="16">
        <v>6.3908944037018134E-2</v>
      </c>
    </row>
    <row r="40" spans="1:25" ht="24">
      <c r="A40" s="2" t="s">
        <v>45</v>
      </c>
      <c r="C40" s="3">
        <v>5714000</v>
      </c>
      <c r="E40" s="3">
        <v>159530470655</v>
      </c>
      <c r="G40" s="3">
        <v>182328054570</v>
      </c>
      <c r="I40" s="3">
        <v>0</v>
      </c>
      <c r="K40" s="3">
        <v>0</v>
      </c>
      <c r="M40" s="3">
        <v>-3614000</v>
      </c>
      <c r="O40" s="3">
        <v>116272139806</v>
      </c>
      <c r="P40" s="3"/>
      <c r="Q40" s="3">
        <v>2100000</v>
      </c>
      <c r="S40" s="3">
        <v>32220</v>
      </c>
      <c r="U40" s="3">
        <v>58630379485</v>
      </c>
      <c r="W40" s="3">
        <v>67259411100</v>
      </c>
      <c r="Y40" s="16">
        <v>8.7897531739017827E-3</v>
      </c>
    </row>
    <row r="41" spans="1:25" ht="24.75" thickBot="1">
      <c r="A41" s="2" t="s">
        <v>46</v>
      </c>
      <c r="C41" s="3">
        <v>3684111</v>
      </c>
      <c r="E41" s="3">
        <v>238905135843</v>
      </c>
      <c r="G41" s="3">
        <v>219731432373</v>
      </c>
      <c r="I41" s="3">
        <v>0</v>
      </c>
      <c r="K41" s="3">
        <v>0</v>
      </c>
      <c r="M41" s="3">
        <v>0</v>
      </c>
      <c r="O41" s="3">
        <v>0</v>
      </c>
      <c r="P41" s="3"/>
      <c r="Q41" s="3">
        <v>3684111</v>
      </c>
      <c r="S41" s="3">
        <v>58000</v>
      </c>
      <c r="U41" s="3">
        <v>238905135843</v>
      </c>
      <c r="W41" s="3">
        <v>212407051293.89999</v>
      </c>
      <c r="Y41" s="16">
        <v>2.775827981148762E-2</v>
      </c>
    </row>
    <row r="42" spans="1:25" ht="23.25" thickBot="1">
      <c r="A42" s="1" t="s">
        <v>47</v>
      </c>
      <c r="C42" s="1" t="s">
        <v>47</v>
      </c>
      <c r="E42" s="4">
        <f>SUM(E11:E41)</f>
        <v>7786309083349</v>
      </c>
      <c r="G42" s="4">
        <f>SUM(G11:G41)</f>
        <v>7698511221853.9209</v>
      </c>
      <c r="I42" s="1" t="s">
        <v>47</v>
      </c>
      <c r="K42" s="4">
        <f>SUM(K11:K41)</f>
        <v>53168049434</v>
      </c>
      <c r="M42" s="1" t="s">
        <v>47</v>
      </c>
      <c r="O42" s="4">
        <f>SUM(O11:O41)</f>
        <v>215683487382</v>
      </c>
      <c r="Q42" s="1" t="s">
        <v>47</v>
      </c>
      <c r="S42" s="1" t="s">
        <v>47</v>
      </c>
      <c r="U42" s="4">
        <f>SUM(U11:U41)</f>
        <v>7614464412411</v>
      </c>
      <c r="W42" s="4">
        <f>SUM(W11:W41)</f>
        <v>7353469406180.3857</v>
      </c>
      <c r="Y42" s="17">
        <f>SUM(Y11:Y41)</f>
        <v>0.96098345190779844</v>
      </c>
    </row>
    <row r="43" spans="1:25" ht="23.25" thickTop="1">
      <c r="G43" s="3"/>
      <c r="W43" s="3"/>
    </row>
    <row r="44" spans="1:25">
      <c r="G44" s="3"/>
      <c r="W44" s="3"/>
    </row>
  </sheetData>
  <mergeCells count="23">
    <mergeCell ref="O10"/>
    <mergeCell ref="M9:O9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2"/>
  <sheetViews>
    <sheetView rightToLeft="1" workbookViewId="0">
      <selection activeCell="C12" sqref="C12"/>
    </sheetView>
  </sheetViews>
  <sheetFormatPr defaultRowHeight="22.5"/>
  <cols>
    <col min="1" max="1" width="26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3.14062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2" ht="24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12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5" spans="1:12" ht="2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25.5">
      <c r="A6" s="15" t="s">
        <v>108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4.75" thickBot="1">
      <c r="A7" s="13" t="s">
        <v>51</v>
      </c>
      <c r="C7" s="13" t="s">
        <v>77</v>
      </c>
      <c r="E7" s="13" t="s">
        <v>5</v>
      </c>
      <c r="F7" s="13" t="s">
        <v>5</v>
      </c>
      <c r="G7" s="13" t="s">
        <v>5</v>
      </c>
      <c r="I7" s="13" t="s">
        <v>6</v>
      </c>
      <c r="J7" s="13" t="s">
        <v>6</v>
      </c>
      <c r="K7" s="13" t="s">
        <v>6</v>
      </c>
    </row>
    <row r="8" spans="1:12" ht="24.75" thickBot="1">
      <c r="A8" s="13" t="s">
        <v>51</v>
      </c>
      <c r="C8" s="13" t="s">
        <v>53</v>
      </c>
      <c r="E8" s="13" t="s">
        <v>54</v>
      </c>
      <c r="G8" s="13" t="s">
        <v>55</v>
      </c>
      <c r="I8" s="13" t="s">
        <v>53</v>
      </c>
      <c r="K8" s="13" t="s">
        <v>50</v>
      </c>
    </row>
    <row r="9" spans="1:12" ht="24.75" thickBot="1">
      <c r="A9" s="2" t="s">
        <v>56</v>
      </c>
      <c r="C9" s="3">
        <v>3512613475</v>
      </c>
      <c r="E9" s="18">
        <v>348306978341</v>
      </c>
      <c r="F9" s="18"/>
      <c r="G9" s="18">
        <v>341227500000</v>
      </c>
      <c r="I9" s="3">
        <v>10592091816</v>
      </c>
      <c r="K9" s="16">
        <v>1.3842207526843051E-3</v>
      </c>
    </row>
    <row r="10" spans="1:12" ht="23.25" thickBot="1">
      <c r="A10" s="1" t="s">
        <v>47</v>
      </c>
      <c r="C10" s="4">
        <f>SUM(C9:C9)</f>
        <v>3512613475</v>
      </c>
      <c r="E10" s="4">
        <f>SUM(E9:E9)</f>
        <v>348306978341</v>
      </c>
      <c r="G10" s="4">
        <f>SUM(G9:G9)</f>
        <v>341227500000</v>
      </c>
      <c r="I10" s="4">
        <f>SUM(I9:I9)</f>
        <v>10592091816</v>
      </c>
      <c r="K10" s="17">
        <f>SUM(K9)</f>
        <v>1.3842207526843051E-3</v>
      </c>
    </row>
    <row r="11" spans="1:12" ht="23.25" thickTop="1">
      <c r="I11" s="19"/>
    </row>
    <row r="12" spans="1:12">
      <c r="K12" s="3"/>
    </row>
  </sheetData>
  <mergeCells count="13">
    <mergeCell ref="I8"/>
    <mergeCell ref="K8"/>
    <mergeCell ref="I7:K7"/>
    <mergeCell ref="A2:K2"/>
    <mergeCell ref="A3:K3"/>
    <mergeCell ref="A4:K4"/>
    <mergeCell ref="A6:L6"/>
    <mergeCell ref="C8"/>
    <mergeCell ref="C7"/>
    <mergeCell ref="E8"/>
    <mergeCell ref="G8"/>
    <mergeCell ref="E7:G7"/>
    <mergeCell ref="A7:A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C12" sqref="C12"/>
    </sheetView>
  </sheetViews>
  <sheetFormatPr defaultRowHeight="22.5"/>
  <cols>
    <col min="1" max="1" width="59.85546875" style="1" bestFit="1" customWidth="1"/>
    <col min="2" max="2" width="1" style="1" customWidth="1"/>
    <col min="3" max="3" width="22.28515625" style="1" customWidth="1"/>
    <col min="4" max="4" width="1" style="1" customWidth="1"/>
    <col min="5" max="5" width="21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4" t="s">
        <v>122</v>
      </c>
      <c r="B2" s="14" t="s">
        <v>0</v>
      </c>
      <c r="C2" s="14"/>
      <c r="D2" s="14"/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</row>
    <row r="3" spans="1:11" ht="24">
      <c r="A3" s="14" t="s">
        <v>58</v>
      </c>
      <c r="B3" s="14" t="s">
        <v>58</v>
      </c>
      <c r="C3" s="14"/>
      <c r="D3" s="14"/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</row>
    <row r="4" spans="1:11" ht="24">
      <c r="A4" s="14" t="s">
        <v>2</v>
      </c>
      <c r="B4" s="14" t="s">
        <v>2</v>
      </c>
      <c r="C4" s="14"/>
      <c r="D4" s="14"/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</row>
    <row r="6" spans="1:11" ht="25.5">
      <c r="A6" s="15" t="s">
        <v>109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4.75" thickBot="1">
      <c r="A7" s="13" t="s">
        <v>62</v>
      </c>
      <c r="C7" s="8" t="s">
        <v>110</v>
      </c>
      <c r="E7" s="13" t="s">
        <v>53</v>
      </c>
      <c r="G7" s="13" t="s">
        <v>100</v>
      </c>
      <c r="I7" s="13" t="s">
        <v>13</v>
      </c>
    </row>
    <row r="8" spans="1:11" ht="24">
      <c r="A8" s="10" t="s">
        <v>113</v>
      </c>
      <c r="C8" s="9" t="s">
        <v>111</v>
      </c>
      <c r="E8" s="3">
        <v>-155911133640</v>
      </c>
      <c r="G8" s="16">
        <v>1.0014713545357115</v>
      </c>
      <c r="I8" s="16">
        <v>-2.0375146902807405E-2</v>
      </c>
    </row>
    <row r="9" spans="1:11" ht="24.75" thickBot="1">
      <c r="A9" s="10" t="s">
        <v>114</v>
      </c>
      <c r="C9" s="9" t="s">
        <v>112</v>
      </c>
      <c r="E9" s="3">
        <v>229063520</v>
      </c>
      <c r="G9" s="16">
        <v>-1.4713545357113856E-3</v>
      </c>
      <c r="I9" s="16">
        <v>2.9935019784095532E-5</v>
      </c>
    </row>
    <row r="10" spans="1:11" ht="23.25" thickBot="1">
      <c r="A10" s="1" t="s">
        <v>47</v>
      </c>
      <c r="C10" s="9"/>
      <c r="E10" s="4">
        <f>SUM(E8:E9)</f>
        <v>-155682070120</v>
      </c>
      <c r="G10" s="20">
        <f>SUM(G8:G9)</f>
        <v>1</v>
      </c>
      <c r="I10" s="5" t="s">
        <v>105</v>
      </c>
    </row>
    <row r="11" spans="1:11" ht="23.25" thickTop="1">
      <c r="C11" s="9"/>
    </row>
    <row r="12" spans="1:11">
      <c r="I12" s="3"/>
    </row>
  </sheetData>
  <mergeCells count="8">
    <mergeCell ref="A7"/>
    <mergeCell ref="E7"/>
    <mergeCell ref="G7"/>
    <mergeCell ref="I7"/>
    <mergeCell ref="A2:I2"/>
    <mergeCell ref="A3:I3"/>
    <mergeCell ref="A4:I4"/>
    <mergeCell ref="A6:K6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44"/>
  <sheetViews>
    <sheetView rightToLeft="1" workbookViewId="0">
      <selection activeCell="I42" sqref="I42"/>
    </sheetView>
  </sheetViews>
  <sheetFormatPr defaultRowHeight="22.5"/>
  <cols>
    <col min="1" max="1" width="40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1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7109375" style="1" bestFit="1" customWidth="1"/>
    <col min="24" max="16384" width="9.140625" style="1"/>
  </cols>
  <sheetData>
    <row r="2" spans="1:23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3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  <c r="T3" s="14" t="s">
        <v>58</v>
      </c>
      <c r="U3" s="14" t="s">
        <v>58</v>
      </c>
    </row>
    <row r="4" spans="1:23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5" spans="1:23" ht="25.5">
      <c r="A5" s="15" t="s">
        <v>115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3" ht="24">
      <c r="A6" s="13" t="s">
        <v>3</v>
      </c>
      <c r="C6" s="13" t="s">
        <v>116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J6" s="13" t="s">
        <v>60</v>
      </c>
      <c r="K6" s="13" t="s">
        <v>60</v>
      </c>
      <c r="M6" s="13" t="s">
        <v>117</v>
      </c>
      <c r="N6" s="13" t="s">
        <v>61</v>
      </c>
      <c r="O6" s="13" t="s">
        <v>61</v>
      </c>
      <c r="P6" s="13" t="s">
        <v>61</v>
      </c>
      <c r="Q6" s="13" t="s">
        <v>61</v>
      </c>
      <c r="R6" s="13" t="s">
        <v>61</v>
      </c>
      <c r="S6" s="13" t="s">
        <v>61</v>
      </c>
      <c r="T6" s="13" t="s">
        <v>61</v>
      </c>
      <c r="U6" s="13" t="s">
        <v>61</v>
      </c>
    </row>
    <row r="7" spans="1:23" ht="24">
      <c r="A7" s="13" t="s">
        <v>3</v>
      </c>
      <c r="C7" s="13" t="s">
        <v>97</v>
      </c>
      <c r="E7" s="13" t="s">
        <v>98</v>
      </c>
      <c r="G7" s="13" t="s">
        <v>99</v>
      </c>
      <c r="I7" s="13" t="s">
        <v>53</v>
      </c>
      <c r="K7" s="13" t="s">
        <v>100</v>
      </c>
      <c r="M7" s="13" t="s">
        <v>97</v>
      </c>
      <c r="O7" s="13" t="s">
        <v>98</v>
      </c>
      <c r="Q7" s="13" t="s">
        <v>99</v>
      </c>
      <c r="S7" s="13" t="s">
        <v>53</v>
      </c>
      <c r="U7" s="13" t="s">
        <v>100</v>
      </c>
    </row>
    <row r="8" spans="1:23" ht="24">
      <c r="A8" s="2" t="s">
        <v>40</v>
      </c>
      <c r="C8" s="3">
        <v>0</v>
      </c>
      <c r="E8" s="3">
        <v>-10051805660</v>
      </c>
      <c r="G8" s="3">
        <v>-228905155</v>
      </c>
      <c r="I8" s="3">
        <f>C8+E8+G8</f>
        <v>-10280710815</v>
      </c>
      <c r="K8" s="16">
        <v>6.5939555277291742E-2</v>
      </c>
      <c r="M8" s="3">
        <v>0</v>
      </c>
      <c r="O8" s="3">
        <v>-19553126695</v>
      </c>
      <c r="Q8" s="3">
        <v>-130618184</v>
      </c>
      <c r="S8" s="3">
        <f>M8+O8+Q8</f>
        <v>-19683744879</v>
      </c>
      <c r="U8" s="16">
        <v>-8.0442057889806823E-2</v>
      </c>
      <c r="W8" s="18"/>
    </row>
    <row r="9" spans="1:23" ht="24">
      <c r="A9" s="2" t="s">
        <v>19</v>
      </c>
      <c r="C9" s="3">
        <v>0</v>
      </c>
      <c r="E9" s="3">
        <v>32126726693</v>
      </c>
      <c r="G9" s="3">
        <v>438750054</v>
      </c>
      <c r="I9" s="3">
        <f t="shared" ref="I9:I41" si="0">C9+E9+G9</f>
        <v>32565476747</v>
      </c>
      <c r="K9" s="16">
        <v>-0.20887204131421386</v>
      </c>
      <c r="M9" s="3">
        <v>27400350000</v>
      </c>
      <c r="O9" s="3">
        <v>4293032308</v>
      </c>
      <c r="Q9" s="3">
        <v>438750054</v>
      </c>
      <c r="S9" s="3">
        <f t="shared" ref="S9:S41" si="1">M9+O9+Q9</f>
        <v>32132132362</v>
      </c>
      <c r="U9" s="16">
        <v>0.13131519776729875</v>
      </c>
      <c r="W9" s="18"/>
    </row>
    <row r="10" spans="1:23" ht="24">
      <c r="A10" s="2" t="s">
        <v>34</v>
      </c>
      <c r="C10" s="3">
        <v>0</v>
      </c>
      <c r="E10" s="3">
        <v>-1378514548</v>
      </c>
      <c r="G10" s="3">
        <v>-172140162</v>
      </c>
      <c r="I10" s="3">
        <f t="shared" si="0"/>
        <v>-1550654710</v>
      </c>
      <c r="K10" s="16">
        <v>9.9457599582366812E-3</v>
      </c>
      <c r="M10" s="3">
        <v>0</v>
      </c>
      <c r="O10" s="3">
        <v>-6251252633</v>
      </c>
      <c r="Q10" s="3">
        <v>-172140162</v>
      </c>
      <c r="S10" s="3">
        <f t="shared" si="1"/>
        <v>-6423392795</v>
      </c>
      <c r="U10" s="16">
        <v>-2.6250641747324287E-2</v>
      </c>
      <c r="W10" s="18"/>
    </row>
    <row r="11" spans="1:23" ht="24">
      <c r="A11" s="2" t="s">
        <v>28</v>
      </c>
      <c r="C11" s="3">
        <v>0</v>
      </c>
      <c r="E11" s="3">
        <v>3115567196</v>
      </c>
      <c r="G11" s="3">
        <v>-279325579</v>
      </c>
      <c r="I11" s="3">
        <f t="shared" si="0"/>
        <v>2836241617</v>
      </c>
      <c r="K11" s="16">
        <v>-1.8191398848711494E-2</v>
      </c>
      <c r="M11" s="3">
        <v>151195417557</v>
      </c>
      <c r="O11" s="3">
        <v>-58667310111</v>
      </c>
      <c r="Q11" s="3">
        <v>-279325579</v>
      </c>
      <c r="S11" s="3">
        <f t="shared" si="1"/>
        <v>92248781867</v>
      </c>
      <c r="U11" s="16">
        <v>0.37699542931621105</v>
      </c>
      <c r="W11" s="18"/>
    </row>
    <row r="12" spans="1:23" ht="24">
      <c r="A12" s="2" t="s">
        <v>25</v>
      </c>
      <c r="C12" s="3">
        <v>0</v>
      </c>
      <c r="E12" s="3">
        <v>-898622953</v>
      </c>
      <c r="G12" s="3">
        <v>-3046676</v>
      </c>
      <c r="I12" s="3">
        <f t="shared" si="0"/>
        <v>-901669629</v>
      </c>
      <c r="K12" s="16">
        <v>5.783227970633336E-3</v>
      </c>
      <c r="M12" s="3">
        <v>21702847700</v>
      </c>
      <c r="O12" s="3">
        <v>-48021339688</v>
      </c>
      <c r="Q12" s="3">
        <v>-3046676</v>
      </c>
      <c r="S12" s="3">
        <f t="shared" si="1"/>
        <v>-26321538664</v>
      </c>
      <c r="U12" s="16">
        <v>-0.10756889758397668</v>
      </c>
      <c r="W12" s="18"/>
    </row>
    <row r="13" spans="1:23" ht="24">
      <c r="A13" s="2" t="s">
        <v>37</v>
      </c>
      <c r="C13" s="3">
        <v>0</v>
      </c>
      <c r="E13" s="3">
        <v>8360271142</v>
      </c>
      <c r="G13" s="3">
        <v>62313686</v>
      </c>
      <c r="I13" s="3">
        <f t="shared" si="0"/>
        <v>8422584828</v>
      </c>
      <c r="K13" s="16">
        <v>-5.4021702179703299E-2</v>
      </c>
      <c r="M13" s="3">
        <v>0</v>
      </c>
      <c r="O13" s="3">
        <v>21962968476</v>
      </c>
      <c r="Q13" s="3">
        <v>62313686</v>
      </c>
      <c r="S13" s="3">
        <f t="shared" si="1"/>
        <v>22025282162</v>
      </c>
      <c r="U13" s="16">
        <v>9.0011277508741258E-2</v>
      </c>
      <c r="W13" s="18"/>
    </row>
    <row r="14" spans="1:23" ht="24">
      <c r="A14" s="2" t="s">
        <v>32</v>
      </c>
      <c r="C14" s="3">
        <v>0</v>
      </c>
      <c r="E14" s="3">
        <v>-45272271578</v>
      </c>
      <c r="G14" s="3">
        <v>-439847265</v>
      </c>
      <c r="I14" s="3">
        <f t="shared" si="0"/>
        <v>-45712118843</v>
      </c>
      <c r="K14" s="16">
        <v>0.2931934222770109</v>
      </c>
      <c r="M14" s="3">
        <v>78160482314</v>
      </c>
      <c r="O14" s="3">
        <v>-64333262136</v>
      </c>
      <c r="Q14" s="3">
        <v>-439847265</v>
      </c>
      <c r="S14" s="3">
        <f t="shared" si="1"/>
        <v>13387372913</v>
      </c>
      <c r="U14" s="16">
        <v>5.4710515376009503E-2</v>
      </c>
      <c r="W14" s="18"/>
    </row>
    <row r="15" spans="1:23" ht="24">
      <c r="A15" s="2" t="s">
        <v>20</v>
      </c>
      <c r="C15" s="3">
        <v>0</v>
      </c>
      <c r="E15" s="3">
        <v>-51475852916</v>
      </c>
      <c r="G15" s="3">
        <v>2686978525</v>
      </c>
      <c r="I15" s="3">
        <f t="shared" si="0"/>
        <v>-48788874391</v>
      </c>
      <c r="K15" s="16">
        <v>0.3129274558650435</v>
      </c>
      <c r="M15" s="3">
        <v>0</v>
      </c>
      <c r="O15" s="3">
        <v>1880602421</v>
      </c>
      <c r="Q15" s="3">
        <v>7588102366</v>
      </c>
      <c r="S15" s="3">
        <f t="shared" si="1"/>
        <v>9468704787</v>
      </c>
      <c r="U15" s="16">
        <v>3.869599526409026E-2</v>
      </c>
      <c r="W15" s="18"/>
    </row>
    <row r="16" spans="1:23" ht="24">
      <c r="A16" s="2" t="s">
        <v>45</v>
      </c>
      <c r="C16" s="3">
        <v>0</v>
      </c>
      <c r="E16" s="3">
        <v>-14168552300</v>
      </c>
      <c r="G16" s="3">
        <v>15372048636</v>
      </c>
      <c r="I16" s="3">
        <f t="shared" si="0"/>
        <v>1203496336</v>
      </c>
      <c r="K16" s="16">
        <v>-7.7191173452620917E-3</v>
      </c>
      <c r="M16" s="3">
        <v>0</v>
      </c>
      <c r="O16" s="3">
        <v>8629031615</v>
      </c>
      <c r="Q16" s="3">
        <v>15372048636</v>
      </c>
      <c r="S16" s="3">
        <f t="shared" si="1"/>
        <v>24001080251</v>
      </c>
      <c r="U16" s="16">
        <v>9.8085821516039035E-2</v>
      </c>
      <c r="W16" s="18"/>
    </row>
    <row r="17" spans="1:23" ht="24">
      <c r="A17" s="2" t="s">
        <v>17</v>
      </c>
      <c r="C17" s="3">
        <v>0</v>
      </c>
      <c r="E17" s="3">
        <v>-8000094424</v>
      </c>
      <c r="G17" s="3">
        <v>-150814977</v>
      </c>
      <c r="I17" s="3">
        <f t="shared" si="0"/>
        <v>-8150909401</v>
      </c>
      <c r="K17" s="16">
        <v>5.2279200405408587E-2</v>
      </c>
      <c r="M17" s="3">
        <v>0</v>
      </c>
      <c r="O17" s="3">
        <v>-9080699224</v>
      </c>
      <c r="Q17" s="3">
        <v>-150814977</v>
      </c>
      <c r="S17" s="3">
        <f t="shared" si="1"/>
        <v>-9231514201</v>
      </c>
      <c r="U17" s="16">
        <v>-3.7726662499048935E-2</v>
      </c>
      <c r="W17" s="18"/>
    </row>
    <row r="18" spans="1:23" ht="24">
      <c r="A18" s="2" t="s">
        <v>22</v>
      </c>
      <c r="C18" s="3">
        <v>0</v>
      </c>
      <c r="E18" s="3">
        <v>2249237165</v>
      </c>
      <c r="G18" s="3">
        <v>0</v>
      </c>
      <c r="I18" s="3">
        <f t="shared" si="0"/>
        <v>2249237165</v>
      </c>
      <c r="K18" s="16">
        <v>-1.4426405045540274E-2</v>
      </c>
      <c r="M18" s="3">
        <v>0</v>
      </c>
      <c r="O18" s="3">
        <v>15955399275</v>
      </c>
      <c r="Q18" s="3">
        <v>54635035</v>
      </c>
      <c r="S18" s="3">
        <f t="shared" si="1"/>
        <v>16010034310</v>
      </c>
      <c r="U18" s="16">
        <v>6.5428612019698254E-2</v>
      </c>
      <c r="W18" s="18"/>
    </row>
    <row r="19" spans="1:23" ht="24">
      <c r="A19" s="2" t="s">
        <v>90</v>
      </c>
      <c r="C19" s="3">
        <v>0</v>
      </c>
      <c r="E19" s="3">
        <v>0</v>
      </c>
      <c r="G19" s="3">
        <v>0</v>
      </c>
      <c r="I19" s="3">
        <f t="shared" si="0"/>
        <v>0</v>
      </c>
      <c r="K19" s="16">
        <v>0</v>
      </c>
      <c r="M19" s="3">
        <v>1106060606</v>
      </c>
      <c r="O19" s="3">
        <v>0</v>
      </c>
      <c r="Q19" s="3">
        <v>-127415552</v>
      </c>
      <c r="S19" s="3">
        <f t="shared" si="1"/>
        <v>978645054</v>
      </c>
      <c r="U19" s="16">
        <v>3.9994534866904137E-3</v>
      </c>
      <c r="W19" s="18"/>
    </row>
    <row r="20" spans="1:23" ht="24">
      <c r="A20" s="2" t="s">
        <v>15</v>
      </c>
      <c r="C20" s="3">
        <v>0</v>
      </c>
      <c r="E20" s="3">
        <v>-206245494</v>
      </c>
      <c r="G20" s="3">
        <v>0</v>
      </c>
      <c r="I20" s="3">
        <f t="shared" si="0"/>
        <v>-206245494</v>
      </c>
      <c r="K20" s="16">
        <v>1.3228400639830021E-3</v>
      </c>
      <c r="M20" s="3">
        <v>249600000</v>
      </c>
      <c r="O20" s="3">
        <v>280296235</v>
      </c>
      <c r="Q20" s="3">
        <v>958028003</v>
      </c>
      <c r="S20" s="3">
        <f t="shared" si="1"/>
        <v>1487924238</v>
      </c>
      <c r="U20" s="16">
        <v>6.0807376047907523E-3</v>
      </c>
      <c r="W20" s="18"/>
    </row>
    <row r="21" spans="1:23" ht="24">
      <c r="A21" s="2" t="s">
        <v>96</v>
      </c>
      <c r="C21" s="3"/>
      <c r="E21" s="3"/>
      <c r="G21" s="3"/>
      <c r="I21" s="3">
        <f t="shared" si="0"/>
        <v>0</v>
      </c>
      <c r="K21" s="16">
        <v>0</v>
      </c>
      <c r="M21" s="3"/>
      <c r="O21" s="3">
        <v>0</v>
      </c>
      <c r="Q21" s="3">
        <v>7622972</v>
      </c>
      <c r="S21" s="3">
        <f t="shared" si="1"/>
        <v>7622972</v>
      </c>
      <c r="U21" s="16">
        <v>3.1152992415106402E-5</v>
      </c>
      <c r="W21" s="18"/>
    </row>
    <row r="22" spans="1:23" ht="24">
      <c r="A22" s="2" t="s">
        <v>16</v>
      </c>
      <c r="C22" s="3"/>
      <c r="E22" s="3"/>
      <c r="G22" s="3"/>
      <c r="I22" s="3">
        <f t="shared" si="0"/>
        <v>0</v>
      </c>
      <c r="K22" s="16">
        <v>0</v>
      </c>
      <c r="M22" s="3"/>
      <c r="O22" s="3">
        <v>0</v>
      </c>
      <c r="Q22" s="3">
        <v>20672416</v>
      </c>
      <c r="S22" s="3">
        <f t="shared" si="1"/>
        <v>20672416</v>
      </c>
      <c r="U22" s="16">
        <v>8.448248515800979E-5</v>
      </c>
      <c r="W22" s="18"/>
    </row>
    <row r="23" spans="1:23" ht="24">
      <c r="A23" s="2" t="s">
        <v>33</v>
      </c>
      <c r="C23" s="3">
        <v>0</v>
      </c>
      <c r="E23" s="3">
        <v>597332031</v>
      </c>
      <c r="G23" s="3">
        <v>0</v>
      </c>
      <c r="I23" s="3">
        <f t="shared" si="0"/>
        <v>597332031</v>
      </c>
      <c r="K23" s="16">
        <v>-3.8312339667752287E-3</v>
      </c>
      <c r="M23" s="3">
        <v>22463668800</v>
      </c>
      <c r="O23" s="3">
        <v>-31720920436</v>
      </c>
      <c r="Q23" s="3">
        <v>0</v>
      </c>
      <c r="S23" s="3">
        <f t="shared" si="1"/>
        <v>-9257251636</v>
      </c>
      <c r="U23" s="16">
        <v>-3.7831844325420499E-2</v>
      </c>
    </row>
    <row r="24" spans="1:23" ht="24">
      <c r="A24" s="2" t="s">
        <v>46</v>
      </c>
      <c r="C24" s="3">
        <v>0</v>
      </c>
      <c r="E24" s="3">
        <v>-7324381079</v>
      </c>
      <c r="G24" s="3">
        <v>0</v>
      </c>
      <c r="I24" s="3">
        <f t="shared" si="0"/>
        <v>-7324381079</v>
      </c>
      <c r="K24" s="16">
        <v>4.6977922025197072E-2</v>
      </c>
      <c r="M24" s="3">
        <v>21401952568</v>
      </c>
      <c r="O24" s="3">
        <v>-26498084549</v>
      </c>
      <c r="Q24" s="3">
        <v>0</v>
      </c>
      <c r="S24" s="3">
        <f t="shared" si="1"/>
        <v>-5096131981</v>
      </c>
      <c r="U24" s="16">
        <v>-2.082649141968174E-2</v>
      </c>
    </row>
    <row r="25" spans="1:23" ht="24">
      <c r="A25" s="2" t="s">
        <v>42</v>
      </c>
      <c r="C25" s="3">
        <v>0</v>
      </c>
      <c r="E25" s="3">
        <v>421935677</v>
      </c>
      <c r="G25" s="3">
        <v>0</v>
      </c>
      <c r="I25" s="3">
        <f t="shared" si="0"/>
        <v>421935677</v>
      </c>
      <c r="K25" s="16">
        <v>-2.7062575144521281E-3</v>
      </c>
      <c r="M25" s="3">
        <v>5700000000</v>
      </c>
      <c r="O25" s="3">
        <v>-1042247811</v>
      </c>
      <c r="Q25" s="3">
        <v>0</v>
      </c>
      <c r="S25" s="3">
        <f t="shared" si="1"/>
        <v>4657752189</v>
      </c>
      <c r="U25" s="16">
        <v>1.903495363952042E-2</v>
      </c>
    </row>
    <row r="26" spans="1:23" ht="24">
      <c r="A26" s="2" t="s">
        <v>38</v>
      </c>
      <c r="C26" s="3">
        <v>0</v>
      </c>
      <c r="E26" s="3">
        <v>-20571390267</v>
      </c>
      <c r="G26" s="3">
        <v>0</v>
      </c>
      <c r="I26" s="3">
        <f t="shared" si="0"/>
        <v>-20571390267</v>
      </c>
      <c r="K26" s="16">
        <v>0.1319430484964563</v>
      </c>
      <c r="M26" s="3">
        <v>29200000000</v>
      </c>
      <c r="O26" s="3">
        <v>5461824271</v>
      </c>
      <c r="Q26" s="3">
        <v>0</v>
      </c>
      <c r="S26" s="3">
        <f t="shared" si="1"/>
        <v>34661824271</v>
      </c>
      <c r="U26" s="16">
        <v>0.14165335365369491</v>
      </c>
    </row>
    <row r="27" spans="1:23" ht="24">
      <c r="A27" s="2" t="s">
        <v>41</v>
      </c>
      <c r="C27" s="3">
        <v>0</v>
      </c>
      <c r="E27" s="3">
        <v>-1834022250</v>
      </c>
      <c r="G27" s="3">
        <v>0</v>
      </c>
      <c r="I27" s="3">
        <f t="shared" si="0"/>
        <v>-1834022250</v>
      </c>
      <c r="K27" s="16">
        <v>1.176325389458569E-2</v>
      </c>
      <c r="M27" s="3">
        <v>10925827815</v>
      </c>
      <c r="O27" s="3">
        <v>-18130509950</v>
      </c>
      <c r="Q27" s="3">
        <v>0</v>
      </c>
      <c r="S27" s="3">
        <f t="shared" si="1"/>
        <v>-7204682135</v>
      </c>
      <c r="U27" s="16">
        <v>-2.9443556647578872E-2</v>
      </c>
    </row>
    <row r="28" spans="1:23" ht="24">
      <c r="A28" s="2" t="s">
        <v>30</v>
      </c>
      <c r="C28" s="3">
        <v>0</v>
      </c>
      <c r="E28" s="3">
        <v>-2395660500</v>
      </c>
      <c r="G28" s="3">
        <v>0</v>
      </c>
      <c r="I28" s="3">
        <f t="shared" si="0"/>
        <v>-2395660500</v>
      </c>
      <c r="K28" s="16">
        <v>1.5365551157697298E-2</v>
      </c>
      <c r="M28" s="3">
        <v>979208585</v>
      </c>
      <c r="O28" s="3">
        <v>-9154592600</v>
      </c>
      <c r="Q28" s="3">
        <v>0</v>
      </c>
      <c r="S28" s="3">
        <f t="shared" si="1"/>
        <v>-8175384015</v>
      </c>
      <c r="U28" s="16">
        <v>-3.3410548564244642E-2</v>
      </c>
    </row>
    <row r="29" spans="1:23" ht="24">
      <c r="A29" s="2" t="s">
        <v>31</v>
      </c>
      <c r="C29" s="3">
        <v>0</v>
      </c>
      <c r="E29" s="3">
        <v>-8287603600</v>
      </c>
      <c r="G29" s="3">
        <v>0</v>
      </c>
      <c r="I29" s="3">
        <f t="shared" si="0"/>
        <v>-8287603600</v>
      </c>
      <c r="K29" s="16">
        <v>5.3155944713583703E-2</v>
      </c>
      <c r="M29" s="3">
        <v>12876000000</v>
      </c>
      <c r="O29" s="3">
        <v>-21380110424</v>
      </c>
      <c r="Q29" s="3">
        <v>0</v>
      </c>
      <c r="S29" s="3">
        <f t="shared" si="1"/>
        <v>-8504110424</v>
      </c>
      <c r="U29" s="16">
        <v>-3.4753963091573636E-2</v>
      </c>
    </row>
    <row r="30" spans="1:23" ht="24">
      <c r="A30" s="2" t="s">
        <v>39</v>
      </c>
      <c r="C30" s="3">
        <v>0</v>
      </c>
      <c r="E30" s="3">
        <v>-5958253377</v>
      </c>
      <c r="G30" s="3">
        <v>0</v>
      </c>
      <c r="I30" s="3">
        <f t="shared" si="0"/>
        <v>-5958253377</v>
      </c>
      <c r="K30" s="16">
        <v>3.8215701713500798E-2</v>
      </c>
      <c r="M30" s="3">
        <v>6870340839</v>
      </c>
      <c r="O30" s="3">
        <v>-19483101938</v>
      </c>
      <c r="Q30" s="3">
        <v>0</v>
      </c>
      <c r="S30" s="3">
        <f t="shared" si="1"/>
        <v>-12612761099</v>
      </c>
      <c r="U30" s="16">
        <v>-5.1544889690096733E-2</v>
      </c>
    </row>
    <row r="31" spans="1:23" ht="24">
      <c r="A31" s="2" t="s">
        <v>43</v>
      </c>
      <c r="C31" s="3">
        <v>0</v>
      </c>
      <c r="E31" s="3">
        <v>-21181515615</v>
      </c>
      <c r="G31" s="3">
        <v>0</v>
      </c>
      <c r="I31" s="3">
        <f t="shared" si="0"/>
        <v>-21181515615</v>
      </c>
      <c r="K31" s="16">
        <v>0.13585633764878063</v>
      </c>
      <c r="M31" s="3">
        <v>3090557363</v>
      </c>
      <c r="O31" s="3">
        <v>-36498370331</v>
      </c>
      <c r="Q31" s="3">
        <v>0</v>
      </c>
      <c r="S31" s="3">
        <f t="shared" si="1"/>
        <v>-33407812968</v>
      </c>
      <c r="U31" s="16">
        <v>-0.13652855395473015</v>
      </c>
    </row>
    <row r="32" spans="1:23" ht="24">
      <c r="A32" s="2" t="s">
        <v>36</v>
      </c>
      <c r="C32" s="3">
        <v>0</v>
      </c>
      <c r="E32" s="3">
        <v>28500933250</v>
      </c>
      <c r="G32" s="3">
        <v>0</v>
      </c>
      <c r="I32" s="3">
        <f t="shared" si="0"/>
        <v>28500933250</v>
      </c>
      <c r="K32" s="16">
        <v>-0.18280242459020837</v>
      </c>
      <c r="M32" s="3">
        <v>21304130400</v>
      </c>
      <c r="O32" s="3">
        <v>83089984397</v>
      </c>
      <c r="Q32" s="3">
        <v>0</v>
      </c>
      <c r="S32" s="3">
        <f t="shared" si="1"/>
        <v>104394114797</v>
      </c>
      <c r="U32" s="16">
        <v>0.42663006848938811</v>
      </c>
    </row>
    <row r="33" spans="1:21" ht="24">
      <c r="A33" s="2" t="s">
        <v>21</v>
      </c>
      <c r="C33" s="3">
        <v>0</v>
      </c>
      <c r="E33" s="3">
        <v>-11697452288</v>
      </c>
      <c r="G33" s="3">
        <v>0</v>
      </c>
      <c r="I33" s="3">
        <f t="shared" si="0"/>
        <v>-11697452288</v>
      </c>
      <c r="K33" s="16">
        <v>7.502640776770636E-2</v>
      </c>
      <c r="M33" s="3">
        <v>35042700000</v>
      </c>
      <c r="O33" s="3">
        <v>-13267188991</v>
      </c>
      <c r="Q33" s="3">
        <v>0</v>
      </c>
      <c r="S33" s="3">
        <f t="shared" si="1"/>
        <v>21775511009</v>
      </c>
      <c r="U33" s="16">
        <v>8.8990531422448227E-2</v>
      </c>
    </row>
    <row r="34" spans="1:21" ht="24">
      <c r="A34" s="2" t="s">
        <v>27</v>
      </c>
      <c r="C34" s="3">
        <v>0</v>
      </c>
      <c r="E34" s="3">
        <v>-180917100</v>
      </c>
      <c r="G34" s="3">
        <v>0</v>
      </c>
      <c r="I34" s="3">
        <f t="shared" si="0"/>
        <v>-180917100</v>
      </c>
      <c r="K34" s="16">
        <v>1.1603860210377213E-3</v>
      </c>
      <c r="M34" s="3">
        <v>850800000</v>
      </c>
      <c r="O34" s="3">
        <v>-1277174353</v>
      </c>
      <c r="Q34" s="3">
        <v>0</v>
      </c>
      <c r="S34" s="3">
        <f t="shared" si="1"/>
        <v>-426374353</v>
      </c>
      <c r="U34" s="16">
        <v>-1.7424748490490192E-3</v>
      </c>
    </row>
    <row r="35" spans="1:21" ht="24">
      <c r="A35" s="2" t="s">
        <v>29</v>
      </c>
      <c r="C35" s="3">
        <v>0</v>
      </c>
      <c r="E35" s="3">
        <v>1533942462</v>
      </c>
      <c r="G35" s="3">
        <v>0</v>
      </c>
      <c r="I35" s="3">
        <f t="shared" si="0"/>
        <v>1533942462</v>
      </c>
      <c r="K35" s="16">
        <v>-9.8385691014336724E-3</v>
      </c>
      <c r="M35" s="3">
        <v>7916897300</v>
      </c>
      <c r="O35" s="3">
        <v>-9397116850</v>
      </c>
      <c r="Q35" s="3">
        <v>0</v>
      </c>
      <c r="S35" s="3">
        <f t="shared" si="1"/>
        <v>-1480219550</v>
      </c>
      <c r="U35" s="16">
        <v>-6.049250661532302E-3</v>
      </c>
    </row>
    <row r="36" spans="1:21" ht="24">
      <c r="A36" s="2" t="s">
        <v>26</v>
      </c>
      <c r="C36" s="3">
        <v>0</v>
      </c>
      <c r="E36" s="3">
        <v>-8781637638</v>
      </c>
      <c r="G36" s="3">
        <v>0</v>
      </c>
      <c r="I36" s="3">
        <f t="shared" si="0"/>
        <v>-8781637638</v>
      </c>
      <c r="K36" s="16">
        <v>5.6324634636272151E-2</v>
      </c>
      <c r="M36" s="3">
        <v>11000077800</v>
      </c>
      <c r="O36" s="3">
        <v>-12501240341</v>
      </c>
      <c r="Q36" s="3">
        <v>0</v>
      </c>
      <c r="S36" s="3">
        <f t="shared" si="1"/>
        <v>-1501162541</v>
      </c>
      <c r="U36" s="16">
        <v>-6.1348389123841536E-3</v>
      </c>
    </row>
    <row r="37" spans="1:21" ht="24">
      <c r="A37" s="2" t="s">
        <v>23</v>
      </c>
      <c r="C37" s="3">
        <v>0</v>
      </c>
      <c r="E37" s="3">
        <v>-4380540493</v>
      </c>
      <c r="G37" s="3">
        <v>0</v>
      </c>
      <c r="I37" s="3">
        <f t="shared" si="0"/>
        <v>-4380540493</v>
      </c>
      <c r="K37" s="16">
        <v>2.8096393058847879E-2</v>
      </c>
      <c r="M37" s="3">
        <v>13053817538</v>
      </c>
      <c r="O37" s="3">
        <v>-8934224336</v>
      </c>
      <c r="Q37" s="3">
        <v>0</v>
      </c>
      <c r="S37" s="3">
        <f t="shared" si="1"/>
        <v>4119593202</v>
      </c>
      <c r="U37" s="16">
        <v>1.6835645700289847E-2</v>
      </c>
    </row>
    <row r="38" spans="1:21" ht="24">
      <c r="A38" s="2" t="s">
        <v>44</v>
      </c>
      <c r="C38" s="3">
        <v>0</v>
      </c>
      <c r="E38" s="3">
        <v>2322490870</v>
      </c>
      <c r="G38" s="3">
        <v>0</v>
      </c>
      <c r="I38" s="3">
        <f t="shared" si="0"/>
        <v>2322490870</v>
      </c>
      <c r="K38" s="16">
        <v>-1.4896247726366028E-2</v>
      </c>
      <c r="M38" s="3">
        <v>0</v>
      </c>
      <c r="O38" s="3">
        <v>49268864884</v>
      </c>
      <c r="Q38" s="3">
        <v>0</v>
      </c>
      <c r="S38" s="3">
        <f t="shared" si="1"/>
        <v>49268864884</v>
      </c>
      <c r="U38" s="16">
        <v>0.2013483158579297</v>
      </c>
    </row>
    <row r="39" spans="1:21" ht="24">
      <c r="A39" s="2" t="s">
        <v>24</v>
      </c>
      <c r="C39" s="3">
        <v>0</v>
      </c>
      <c r="E39" s="3">
        <v>186881400</v>
      </c>
      <c r="G39" s="3">
        <v>0</v>
      </c>
      <c r="I39" s="3">
        <f t="shared" si="0"/>
        <v>186881400</v>
      </c>
      <c r="K39" s="16">
        <v>-1.1986405052477559E-3</v>
      </c>
      <c r="M39" s="3">
        <v>0</v>
      </c>
      <c r="O39" s="3">
        <v>223197154</v>
      </c>
      <c r="Q39" s="3">
        <v>0</v>
      </c>
      <c r="S39" s="3">
        <f t="shared" si="1"/>
        <v>223197154</v>
      </c>
      <c r="U39" s="16">
        <v>9.1214545267060353E-4</v>
      </c>
    </row>
    <row r="40" spans="1:21" ht="24">
      <c r="A40" s="2" t="s">
        <v>35</v>
      </c>
      <c r="C40" s="3">
        <v>0</v>
      </c>
      <c r="E40" s="3">
        <v>-26032301033</v>
      </c>
      <c r="G40" s="3">
        <v>0</v>
      </c>
      <c r="I40" s="3">
        <f t="shared" si="0"/>
        <v>-26032301033</v>
      </c>
      <c r="K40" s="16">
        <v>0.16696883939737608</v>
      </c>
      <c r="M40" s="3">
        <v>0</v>
      </c>
      <c r="O40" s="3">
        <v>-25106608796</v>
      </c>
      <c r="Q40" s="3">
        <v>0</v>
      </c>
      <c r="S40" s="3">
        <f t="shared" si="1"/>
        <v>-25106608796</v>
      </c>
      <c r="U40" s="16">
        <v>-0.10260381297357929</v>
      </c>
    </row>
    <row r="41" spans="1:21" ht="24.75" thickBot="1">
      <c r="A41" s="2" t="s">
        <v>18</v>
      </c>
      <c r="C41" s="3">
        <v>0</v>
      </c>
      <c r="E41" s="3">
        <v>-2534827500</v>
      </c>
      <c r="G41" s="3">
        <v>0</v>
      </c>
      <c r="I41" s="3">
        <f t="shared" si="0"/>
        <v>-2534827500</v>
      </c>
      <c r="K41" s="16">
        <v>1.6258155789264775E-2</v>
      </c>
      <c r="M41" s="3">
        <v>0</v>
      </c>
      <c r="O41" s="3">
        <v>-11741725074</v>
      </c>
      <c r="Q41" s="3">
        <v>0</v>
      </c>
      <c r="S41" s="3">
        <f t="shared" si="1"/>
        <v>-11741725074</v>
      </c>
      <c r="U41" s="16">
        <v>-4.7985204743056467E-2</v>
      </c>
    </row>
    <row r="42" spans="1:21" ht="23.25" thickBot="1">
      <c r="A42" s="1" t="s">
        <v>47</v>
      </c>
      <c r="C42" s="4">
        <f>SUM(C8:C41)</f>
        <v>0</v>
      </c>
      <c r="E42" s="4">
        <f>SUM(E8:E41)</f>
        <v>-173197144727</v>
      </c>
      <c r="G42" s="4">
        <f>SUM(G8:G41)</f>
        <v>17286011087</v>
      </c>
      <c r="I42" s="4">
        <f>SUM(I8:I41)</f>
        <v>-155911133640</v>
      </c>
      <c r="K42" s="20">
        <f>SUM(K8:K41)</f>
        <v>1.0000000000000002</v>
      </c>
      <c r="M42" s="4">
        <f>SUM(M8:M41)</f>
        <v>482490737185</v>
      </c>
      <c r="O42" s="4">
        <f>SUM(O8:O41)</f>
        <v>-260995006231</v>
      </c>
      <c r="Q42" s="4">
        <f>SUM(Q8:Q41)</f>
        <v>23198964773</v>
      </c>
      <c r="S42" s="4">
        <f>SUM(S8:S41)</f>
        <v>244694695727</v>
      </c>
      <c r="U42" s="20">
        <f>SUM(U8:U41)</f>
        <v>1</v>
      </c>
    </row>
    <row r="43" spans="1:21">
      <c r="E43" s="3"/>
      <c r="M43" s="3"/>
      <c r="O43" s="3"/>
      <c r="Q43" s="3"/>
    </row>
    <row r="44" spans="1:21">
      <c r="E44" s="3"/>
      <c r="M44" s="3"/>
      <c r="O44" s="3"/>
      <c r="Q44" s="3"/>
    </row>
  </sheetData>
  <mergeCells count="17"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E9" sqref="E9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</row>
    <row r="4" spans="1:11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5" spans="1:11" ht="25.5">
      <c r="A5" s="15" t="s">
        <v>118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6.25" thickBot="1">
      <c r="A6" s="11"/>
      <c r="B6" s="11"/>
      <c r="C6" s="11"/>
      <c r="D6" s="7"/>
      <c r="E6" s="11"/>
      <c r="F6" s="11"/>
      <c r="G6" s="11"/>
      <c r="H6" s="7"/>
      <c r="I6" s="11"/>
      <c r="J6" s="11"/>
      <c r="K6" s="12"/>
    </row>
    <row r="7" spans="1:11" ht="24.75" thickBot="1">
      <c r="A7" s="13" t="s">
        <v>101</v>
      </c>
      <c r="B7" s="13" t="s">
        <v>101</v>
      </c>
      <c r="C7" s="13" t="s">
        <v>101</v>
      </c>
      <c r="E7" s="13" t="s">
        <v>116</v>
      </c>
      <c r="F7" s="13" t="s">
        <v>60</v>
      </c>
      <c r="G7" s="13" t="s">
        <v>60</v>
      </c>
      <c r="I7" s="13" t="s">
        <v>117</v>
      </c>
      <c r="J7" s="13" t="s">
        <v>61</v>
      </c>
      <c r="K7" s="13" t="s">
        <v>61</v>
      </c>
    </row>
    <row r="8" spans="1:11" ht="24.75" thickBot="1">
      <c r="A8" s="13" t="s">
        <v>102</v>
      </c>
      <c r="C8" s="13" t="s">
        <v>52</v>
      </c>
      <c r="E8" s="13" t="s">
        <v>103</v>
      </c>
      <c r="G8" s="13" t="s">
        <v>104</v>
      </c>
      <c r="I8" s="13" t="s">
        <v>103</v>
      </c>
      <c r="K8" s="13" t="s">
        <v>104</v>
      </c>
    </row>
    <row r="9" spans="1:11" ht="24">
      <c r="A9" s="2" t="s">
        <v>56</v>
      </c>
      <c r="C9" s="1" t="s">
        <v>57</v>
      </c>
      <c r="E9" s="3">
        <v>229063520</v>
      </c>
      <c r="G9" s="1">
        <v>100</v>
      </c>
      <c r="I9" s="3">
        <v>107353480186</v>
      </c>
      <c r="K9" s="1">
        <v>100</v>
      </c>
    </row>
  </sheetData>
  <mergeCells count="13">
    <mergeCell ref="I8"/>
    <mergeCell ref="K8"/>
    <mergeCell ref="I7:K7"/>
    <mergeCell ref="A2:K2"/>
    <mergeCell ref="A3:K3"/>
    <mergeCell ref="A4:K4"/>
    <mergeCell ref="A5:J5"/>
    <mergeCell ref="A8"/>
    <mergeCell ref="C8"/>
    <mergeCell ref="A7:C7"/>
    <mergeCell ref="E8"/>
    <mergeCell ref="G8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workbookViewId="0">
      <selection activeCell="A3" sqref="A3:S3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</row>
    <row r="4" spans="1:19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5" spans="1:19" ht="25.5">
      <c r="A5" s="15" t="s">
        <v>97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13" t="s">
        <v>3</v>
      </c>
      <c r="C6" s="13" t="s">
        <v>67</v>
      </c>
      <c r="D6" s="13" t="s">
        <v>67</v>
      </c>
      <c r="E6" s="13" t="s">
        <v>67</v>
      </c>
      <c r="F6" s="13" t="s">
        <v>67</v>
      </c>
      <c r="G6" s="13" t="s">
        <v>67</v>
      </c>
      <c r="I6" s="13" t="s">
        <v>116</v>
      </c>
      <c r="J6" s="13" t="s">
        <v>60</v>
      </c>
      <c r="K6" s="13" t="s">
        <v>60</v>
      </c>
      <c r="L6" s="13" t="s">
        <v>60</v>
      </c>
      <c r="M6" s="13" t="s">
        <v>60</v>
      </c>
      <c r="O6" s="13" t="s">
        <v>117</v>
      </c>
      <c r="P6" s="13" t="s">
        <v>61</v>
      </c>
      <c r="Q6" s="13" t="s">
        <v>61</v>
      </c>
      <c r="R6" s="13" t="s">
        <v>61</v>
      </c>
      <c r="S6" s="13" t="s">
        <v>61</v>
      </c>
    </row>
    <row r="7" spans="1:19" ht="24">
      <c r="A7" s="13" t="s">
        <v>3</v>
      </c>
      <c r="C7" s="13" t="s">
        <v>68</v>
      </c>
      <c r="E7" s="13" t="s">
        <v>69</v>
      </c>
      <c r="G7" s="13" t="s">
        <v>70</v>
      </c>
      <c r="I7" s="13" t="s">
        <v>71</v>
      </c>
      <c r="K7" s="13" t="s">
        <v>65</v>
      </c>
      <c r="M7" s="13" t="s">
        <v>72</v>
      </c>
      <c r="O7" s="13" t="s">
        <v>71</v>
      </c>
      <c r="Q7" s="13" t="s">
        <v>65</v>
      </c>
      <c r="S7" s="13" t="s">
        <v>72</v>
      </c>
    </row>
    <row r="8" spans="1:19" ht="24">
      <c r="A8" s="2" t="s">
        <v>33</v>
      </c>
      <c r="C8" s="1" t="s">
        <v>73</v>
      </c>
      <c r="E8" s="3">
        <v>4779504</v>
      </c>
      <c r="G8" s="3">
        <v>4700</v>
      </c>
      <c r="I8" s="3">
        <v>0</v>
      </c>
      <c r="K8" s="3">
        <v>0</v>
      </c>
      <c r="M8" s="3">
        <v>0</v>
      </c>
      <c r="O8" s="3">
        <v>22463668800</v>
      </c>
      <c r="Q8" s="3">
        <v>0</v>
      </c>
      <c r="S8" s="3">
        <v>22463668800</v>
      </c>
    </row>
    <row r="9" spans="1:19" ht="24">
      <c r="A9" s="2" t="s">
        <v>32</v>
      </c>
      <c r="C9" s="1" t="s">
        <v>4</v>
      </c>
      <c r="E9" s="3">
        <v>120925162</v>
      </c>
      <c r="G9" s="3">
        <v>680</v>
      </c>
      <c r="I9" s="3">
        <v>0</v>
      </c>
      <c r="K9" s="3">
        <v>0</v>
      </c>
      <c r="M9" s="3">
        <v>0</v>
      </c>
      <c r="O9" s="3">
        <v>82229110160</v>
      </c>
      <c r="Q9" s="3">
        <v>4068627846</v>
      </c>
      <c r="S9" s="3">
        <v>78160482314</v>
      </c>
    </row>
    <row r="10" spans="1:19" ht="24">
      <c r="A10" s="2" t="s">
        <v>46</v>
      </c>
      <c r="C10" s="1" t="s">
        <v>78</v>
      </c>
      <c r="E10" s="3">
        <v>2892684</v>
      </c>
      <c r="G10" s="3">
        <v>7500</v>
      </c>
      <c r="I10" s="3">
        <v>0</v>
      </c>
      <c r="K10" s="3">
        <v>0</v>
      </c>
      <c r="M10" s="3">
        <v>0</v>
      </c>
      <c r="O10" s="3">
        <v>21695130000</v>
      </c>
      <c r="Q10" s="3">
        <v>293177432</v>
      </c>
      <c r="S10" s="3">
        <v>21401952568</v>
      </c>
    </row>
    <row r="11" spans="1:19" ht="24">
      <c r="A11" s="2" t="s">
        <v>42</v>
      </c>
      <c r="C11" s="1" t="s">
        <v>79</v>
      </c>
      <c r="E11" s="3">
        <v>1000000</v>
      </c>
      <c r="G11" s="3">
        <v>5700</v>
      </c>
      <c r="I11" s="3">
        <v>0</v>
      </c>
      <c r="K11" s="3">
        <v>0</v>
      </c>
      <c r="M11" s="3">
        <v>0</v>
      </c>
      <c r="O11" s="3">
        <v>5700000000</v>
      </c>
      <c r="Q11" s="3">
        <v>0</v>
      </c>
      <c r="S11" s="3">
        <v>5700000000</v>
      </c>
    </row>
    <row r="12" spans="1:19" ht="24">
      <c r="A12" s="2" t="s">
        <v>38</v>
      </c>
      <c r="C12" s="1" t="s">
        <v>80</v>
      </c>
      <c r="E12" s="3">
        <v>4000000</v>
      </c>
      <c r="G12" s="3">
        <v>7300</v>
      </c>
      <c r="I12" s="3">
        <v>0</v>
      </c>
      <c r="K12" s="3">
        <v>0</v>
      </c>
      <c r="M12" s="3">
        <v>0</v>
      </c>
      <c r="O12" s="3">
        <v>29200000000</v>
      </c>
      <c r="Q12" s="3">
        <v>0</v>
      </c>
      <c r="S12" s="3">
        <v>29200000000</v>
      </c>
    </row>
    <row r="13" spans="1:19" ht="24">
      <c r="A13" s="2" t="s">
        <v>41</v>
      </c>
      <c r="C13" s="1" t="s">
        <v>81</v>
      </c>
      <c r="E13" s="3">
        <v>2000000</v>
      </c>
      <c r="G13" s="3">
        <v>5650</v>
      </c>
      <c r="I13" s="3">
        <v>0</v>
      </c>
      <c r="K13" s="3">
        <v>0</v>
      </c>
      <c r="M13" s="3">
        <v>0</v>
      </c>
      <c r="O13" s="3">
        <v>11300000000</v>
      </c>
      <c r="Q13" s="3">
        <v>374172185</v>
      </c>
      <c r="S13" s="3">
        <v>10925827815</v>
      </c>
    </row>
    <row r="14" spans="1:19" ht="24">
      <c r="A14" s="2" t="s">
        <v>30</v>
      </c>
      <c r="C14" s="1" t="s">
        <v>82</v>
      </c>
      <c r="E14" s="3">
        <v>1000000</v>
      </c>
      <c r="G14" s="3">
        <v>1000</v>
      </c>
      <c r="I14" s="3">
        <v>0</v>
      </c>
      <c r="K14" s="3">
        <v>0</v>
      </c>
      <c r="M14" s="3">
        <v>0</v>
      </c>
      <c r="O14" s="3">
        <v>1000000000</v>
      </c>
      <c r="Q14" s="3">
        <v>20791415</v>
      </c>
      <c r="S14" s="3">
        <v>979208585</v>
      </c>
    </row>
    <row r="15" spans="1:19" ht="24">
      <c r="A15" s="2" t="s">
        <v>31</v>
      </c>
      <c r="C15" s="1" t="s">
        <v>83</v>
      </c>
      <c r="E15" s="3">
        <v>870000</v>
      </c>
      <c r="G15" s="3">
        <v>14800</v>
      </c>
      <c r="I15" s="3">
        <v>0</v>
      </c>
      <c r="K15" s="3">
        <v>0</v>
      </c>
      <c r="M15" s="3">
        <v>0</v>
      </c>
      <c r="O15" s="3">
        <v>12876000000</v>
      </c>
      <c r="Q15" s="3">
        <v>0</v>
      </c>
      <c r="S15" s="3">
        <v>12876000000</v>
      </c>
    </row>
    <row r="16" spans="1:19" ht="24">
      <c r="A16" s="2" t="s">
        <v>39</v>
      </c>
      <c r="C16" s="1" t="s">
        <v>84</v>
      </c>
      <c r="E16" s="3">
        <v>18964023</v>
      </c>
      <c r="G16" s="3">
        <v>400</v>
      </c>
      <c r="I16" s="3">
        <v>0</v>
      </c>
      <c r="K16" s="3">
        <v>0</v>
      </c>
      <c r="M16" s="3">
        <v>0</v>
      </c>
      <c r="O16" s="3">
        <v>7585609200</v>
      </c>
      <c r="Q16" s="3">
        <v>715268361</v>
      </c>
      <c r="S16" s="3">
        <v>6870340839</v>
      </c>
    </row>
    <row r="17" spans="1:19" ht="24">
      <c r="A17" s="2" t="s">
        <v>28</v>
      </c>
      <c r="C17" s="1" t="s">
        <v>85</v>
      </c>
      <c r="E17" s="3">
        <v>24576798</v>
      </c>
      <c r="G17" s="3">
        <v>6350</v>
      </c>
      <c r="I17" s="3">
        <v>0</v>
      </c>
      <c r="K17" s="3">
        <v>0</v>
      </c>
      <c r="M17" s="3">
        <v>0</v>
      </c>
      <c r="O17" s="3">
        <v>156062667300</v>
      </c>
      <c r="Q17" s="3">
        <v>4867249743</v>
      </c>
      <c r="S17" s="3">
        <v>151195417557</v>
      </c>
    </row>
    <row r="18" spans="1:19" ht="24">
      <c r="A18" s="2" t="s">
        <v>43</v>
      </c>
      <c r="C18" s="1" t="s">
        <v>86</v>
      </c>
      <c r="E18" s="3">
        <v>315759</v>
      </c>
      <c r="G18" s="3">
        <v>10800</v>
      </c>
      <c r="I18" s="3">
        <v>0</v>
      </c>
      <c r="K18" s="3">
        <v>0</v>
      </c>
      <c r="M18" s="3">
        <v>0</v>
      </c>
      <c r="O18" s="3">
        <v>3410197200</v>
      </c>
      <c r="Q18" s="3">
        <v>319639837</v>
      </c>
      <c r="S18" s="3">
        <v>3090557363</v>
      </c>
    </row>
    <row r="19" spans="1:19" ht="24">
      <c r="A19" s="2" t="s">
        <v>36</v>
      </c>
      <c r="C19" s="1" t="s">
        <v>73</v>
      </c>
      <c r="E19" s="3">
        <v>3804309</v>
      </c>
      <c r="G19" s="3">
        <v>5600</v>
      </c>
      <c r="I19" s="3">
        <v>0</v>
      </c>
      <c r="K19" s="3">
        <v>0</v>
      </c>
      <c r="M19" s="3">
        <v>0</v>
      </c>
      <c r="O19" s="3">
        <v>21304130400</v>
      </c>
      <c r="Q19" s="3">
        <v>0</v>
      </c>
      <c r="S19" s="3">
        <v>21304130400</v>
      </c>
    </row>
    <row r="20" spans="1:19" ht="24">
      <c r="A20" s="2" t="s">
        <v>21</v>
      </c>
      <c r="C20" s="1" t="s">
        <v>87</v>
      </c>
      <c r="E20" s="3">
        <v>8610000</v>
      </c>
      <c r="G20" s="3">
        <v>4070</v>
      </c>
      <c r="I20" s="3">
        <v>0</v>
      </c>
      <c r="K20" s="3">
        <v>0</v>
      </c>
      <c r="M20" s="3">
        <v>0</v>
      </c>
      <c r="O20" s="3">
        <v>35042700000</v>
      </c>
      <c r="Q20" s="3">
        <v>0</v>
      </c>
      <c r="S20" s="3">
        <v>35042700000</v>
      </c>
    </row>
    <row r="21" spans="1:19" ht="24">
      <c r="A21" s="2" t="s">
        <v>27</v>
      </c>
      <c r="C21" s="1" t="s">
        <v>88</v>
      </c>
      <c r="E21" s="3">
        <v>68064</v>
      </c>
      <c r="G21" s="3">
        <v>12500</v>
      </c>
      <c r="I21" s="3">
        <v>0</v>
      </c>
      <c r="K21" s="3">
        <v>0</v>
      </c>
      <c r="M21" s="3">
        <v>0</v>
      </c>
      <c r="O21" s="3">
        <v>850800000</v>
      </c>
      <c r="Q21" s="3">
        <v>0</v>
      </c>
      <c r="S21" s="3">
        <v>850800000</v>
      </c>
    </row>
    <row r="22" spans="1:19" ht="24">
      <c r="A22" s="2" t="s">
        <v>29</v>
      </c>
      <c r="C22" s="1" t="s">
        <v>89</v>
      </c>
      <c r="E22" s="3">
        <v>1341847</v>
      </c>
      <c r="G22" s="3">
        <v>5900</v>
      </c>
      <c r="I22" s="3">
        <v>0</v>
      </c>
      <c r="K22" s="3">
        <v>0</v>
      </c>
      <c r="M22" s="3">
        <v>0</v>
      </c>
      <c r="O22" s="3">
        <v>7916897300</v>
      </c>
      <c r="Q22" s="3">
        <v>0</v>
      </c>
      <c r="S22" s="3">
        <v>7916897300</v>
      </c>
    </row>
    <row r="23" spans="1:19" ht="24">
      <c r="A23" s="2" t="s">
        <v>25</v>
      </c>
      <c r="C23" s="1" t="s">
        <v>87</v>
      </c>
      <c r="E23" s="3">
        <v>3239231</v>
      </c>
      <c r="G23" s="3">
        <v>6700</v>
      </c>
      <c r="I23" s="3">
        <v>0</v>
      </c>
      <c r="K23" s="3">
        <v>0</v>
      </c>
      <c r="M23" s="3">
        <v>0</v>
      </c>
      <c r="O23" s="3">
        <v>21702847700</v>
      </c>
      <c r="Q23" s="3">
        <v>0</v>
      </c>
      <c r="S23" s="3">
        <v>21702847700</v>
      </c>
    </row>
    <row r="24" spans="1:19" ht="24">
      <c r="A24" s="2" t="s">
        <v>19</v>
      </c>
      <c r="C24" s="1" t="s">
        <v>75</v>
      </c>
      <c r="E24" s="3">
        <v>14811000</v>
      </c>
      <c r="G24" s="3">
        <v>1850</v>
      </c>
      <c r="I24" s="3">
        <v>0</v>
      </c>
      <c r="K24" s="3">
        <v>0</v>
      </c>
      <c r="M24" s="3">
        <v>0</v>
      </c>
      <c r="O24" s="3">
        <v>27400350000</v>
      </c>
      <c r="Q24" s="3">
        <v>0</v>
      </c>
      <c r="S24" s="3">
        <v>27400350000</v>
      </c>
    </row>
    <row r="25" spans="1:19" ht="24">
      <c r="A25" s="2" t="s">
        <v>26</v>
      </c>
      <c r="C25" s="1" t="s">
        <v>86</v>
      </c>
      <c r="E25" s="3">
        <v>495499</v>
      </c>
      <c r="G25" s="3">
        <v>22200</v>
      </c>
      <c r="I25" s="3">
        <v>0</v>
      </c>
      <c r="K25" s="3">
        <v>0</v>
      </c>
      <c r="M25" s="3">
        <v>0</v>
      </c>
      <c r="O25" s="3">
        <v>11000077800</v>
      </c>
      <c r="Q25" s="3">
        <v>0</v>
      </c>
      <c r="S25" s="3">
        <v>11000077800</v>
      </c>
    </row>
    <row r="26" spans="1:19" ht="24">
      <c r="A26" s="2" t="s">
        <v>23</v>
      </c>
      <c r="C26" s="1" t="s">
        <v>74</v>
      </c>
      <c r="E26" s="3">
        <v>6120501</v>
      </c>
      <c r="G26" s="3">
        <v>2200</v>
      </c>
      <c r="I26" s="3">
        <v>0</v>
      </c>
      <c r="K26" s="3">
        <v>0</v>
      </c>
      <c r="M26" s="3">
        <v>0</v>
      </c>
      <c r="O26" s="3">
        <v>13465102200</v>
      </c>
      <c r="Q26" s="3">
        <v>411284662</v>
      </c>
      <c r="S26" s="3">
        <v>13053817538</v>
      </c>
    </row>
    <row r="27" spans="1:19" ht="24">
      <c r="A27" s="2" t="s">
        <v>15</v>
      </c>
      <c r="C27" s="1" t="s">
        <v>76</v>
      </c>
      <c r="E27" s="3">
        <v>780000</v>
      </c>
      <c r="G27" s="3">
        <v>320</v>
      </c>
      <c r="I27" s="3">
        <v>0</v>
      </c>
      <c r="K27" s="3">
        <v>0</v>
      </c>
      <c r="M27" s="3">
        <v>0</v>
      </c>
      <c r="O27" s="3">
        <v>249600000</v>
      </c>
      <c r="Q27" s="3">
        <v>0</v>
      </c>
      <c r="S27" s="3">
        <v>249600000</v>
      </c>
    </row>
    <row r="28" spans="1:19" ht="24.75" thickBot="1">
      <c r="A28" s="2" t="s">
        <v>90</v>
      </c>
      <c r="C28" s="1" t="s">
        <v>84</v>
      </c>
      <c r="E28" s="3">
        <v>625000</v>
      </c>
      <c r="G28" s="3">
        <v>3000</v>
      </c>
      <c r="I28" s="3">
        <v>0</v>
      </c>
      <c r="K28" s="3">
        <v>0</v>
      </c>
      <c r="M28" s="3">
        <v>0</v>
      </c>
      <c r="O28" s="3">
        <v>1125000000</v>
      </c>
      <c r="Q28" s="3">
        <v>18939394</v>
      </c>
      <c r="S28" s="3">
        <v>1106060606</v>
      </c>
    </row>
    <row r="29" spans="1:19" ht="23.25" thickBot="1">
      <c r="A29" s="1" t="s">
        <v>47</v>
      </c>
      <c r="C29" s="1" t="s">
        <v>47</v>
      </c>
      <c r="E29" s="1" t="s">
        <v>47</v>
      </c>
      <c r="G29" s="1" t="s">
        <v>47</v>
      </c>
      <c r="I29" s="4">
        <f>SUM(I8:I28)</f>
        <v>0</v>
      </c>
      <c r="K29" s="4">
        <f>SUM(K8:K28)</f>
        <v>0</v>
      </c>
      <c r="M29" s="4">
        <f>SUM(M8:M28)</f>
        <v>0</v>
      </c>
      <c r="O29" s="4">
        <f>SUM(O8:O28)</f>
        <v>493579888060</v>
      </c>
      <c r="Q29" s="4">
        <f>SUM(Q8:Q28)</f>
        <v>11089150875</v>
      </c>
      <c r="S29" s="4">
        <f>SUM(S8:S28)</f>
        <v>482490737185</v>
      </c>
    </row>
    <row r="30" spans="1:19" ht="23.25" thickTop="1">
      <c r="O30" s="3"/>
    </row>
    <row r="31" spans="1:19">
      <c r="O31" s="3"/>
    </row>
  </sheetData>
  <mergeCells count="17"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E19" sqref="E19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</row>
    <row r="4" spans="1:19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5" spans="1:19" ht="25.5">
      <c r="A5" s="15" t="s">
        <v>119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9" ht="24">
      <c r="A6" s="13" t="s">
        <v>59</v>
      </c>
      <c r="B6" s="13" t="s">
        <v>59</v>
      </c>
      <c r="C6" s="13" t="s">
        <v>59</v>
      </c>
      <c r="D6" s="13" t="s">
        <v>59</v>
      </c>
      <c r="E6" s="13" t="s">
        <v>59</v>
      </c>
      <c r="F6" s="13" t="s">
        <v>59</v>
      </c>
      <c r="G6" s="13" t="s">
        <v>59</v>
      </c>
      <c r="I6" s="13" t="s">
        <v>116</v>
      </c>
      <c r="J6" s="13" t="s">
        <v>60</v>
      </c>
      <c r="K6" s="13" t="s">
        <v>60</v>
      </c>
      <c r="L6" s="13" t="s">
        <v>60</v>
      </c>
      <c r="M6" s="13" t="s">
        <v>60</v>
      </c>
      <c r="O6" s="13" t="s">
        <v>117</v>
      </c>
      <c r="P6" s="13" t="s">
        <v>61</v>
      </c>
      <c r="Q6" s="13" t="s">
        <v>61</v>
      </c>
      <c r="R6" s="13" t="s">
        <v>61</v>
      </c>
      <c r="S6" s="13" t="s">
        <v>61</v>
      </c>
    </row>
    <row r="7" spans="1:19" ht="24">
      <c r="A7" s="13" t="s">
        <v>62</v>
      </c>
      <c r="C7" s="13" t="s">
        <v>63</v>
      </c>
      <c r="E7" s="13" t="s">
        <v>48</v>
      </c>
      <c r="G7" s="13" t="s">
        <v>49</v>
      </c>
      <c r="I7" s="13" t="s">
        <v>64</v>
      </c>
      <c r="K7" s="13" t="s">
        <v>65</v>
      </c>
      <c r="M7" s="13" t="s">
        <v>66</v>
      </c>
      <c r="O7" s="13" t="s">
        <v>64</v>
      </c>
      <c r="Q7" s="13" t="s">
        <v>65</v>
      </c>
      <c r="S7" s="13" t="s">
        <v>66</v>
      </c>
    </row>
    <row r="8" spans="1:19" ht="24">
      <c r="A8" s="2" t="s">
        <v>56</v>
      </c>
      <c r="C8" s="3">
        <v>1</v>
      </c>
      <c r="E8" s="1" t="s">
        <v>47</v>
      </c>
      <c r="G8" s="3">
        <v>0</v>
      </c>
      <c r="I8" s="3">
        <v>229063520</v>
      </c>
      <c r="K8" s="3">
        <v>0</v>
      </c>
      <c r="M8" s="3">
        <v>229063520</v>
      </c>
      <c r="O8" s="3">
        <v>107353480186</v>
      </c>
      <c r="Q8" s="3">
        <v>0</v>
      </c>
      <c r="S8" s="3">
        <v>107353480186</v>
      </c>
    </row>
    <row r="9" spans="1:19">
      <c r="A9" s="1" t="s">
        <v>47</v>
      </c>
      <c r="C9" s="1" t="s">
        <v>47</v>
      </c>
      <c r="E9" s="1" t="s">
        <v>47</v>
      </c>
      <c r="G9" s="4">
        <f>SUM(G8:G8)</f>
        <v>0</v>
      </c>
      <c r="I9" s="4">
        <f>SUM(I8:I8)</f>
        <v>229063520</v>
      </c>
      <c r="K9" s="4">
        <f>SUM(K8:K8)</f>
        <v>0</v>
      </c>
      <c r="M9" s="4">
        <f>SUM(M8:M8)</f>
        <v>229063520</v>
      </c>
      <c r="O9" s="4">
        <f>SUM(O8:O8)</f>
        <v>107353480186</v>
      </c>
      <c r="Q9" s="4">
        <f>SUM(Q8:Q8)</f>
        <v>0</v>
      </c>
      <c r="S9" s="4">
        <f>SUM(S8:S8)</f>
        <v>107353480186</v>
      </c>
    </row>
  </sheetData>
  <mergeCells count="17">
    <mergeCell ref="A6:G6"/>
    <mergeCell ref="Q7"/>
    <mergeCell ref="S7"/>
    <mergeCell ref="O6:S6"/>
    <mergeCell ref="A2:S2"/>
    <mergeCell ref="A3:S3"/>
    <mergeCell ref="A4:S4"/>
    <mergeCell ref="A5:L5"/>
    <mergeCell ref="I7"/>
    <mergeCell ref="K7"/>
    <mergeCell ref="M7"/>
    <mergeCell ref="I6:M6"/>
    <mergeCell ref="O7"/>
    <mergeCell ref="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workbookViewId="0">
      <selection activeCell="A3" sqref="A3:Q3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</row>
    <row r="4" spans="1:17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>
      <c r="A5" s="15" t="s">
        <v>120</v>
      </c>
      <c r="B5" s="15"/>
      <c r="C5" s="15"/>
      <c r="D5" s="15"/>
      <c r="E5" s="15"/>
      <c r="F5" s="15"/>
      <c r="G5" s="15"/>
      <c r="H5" s="15"/>
    </row>
    <row r="6" spans="1:17" ht="24">
      <c r="A6" s="13" t="s">
        <v>3</v>
      </c>
      <c r="C6" s="13" t="s">
        <v>116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K6" s="13" t="s">
        <v>117</v>
      </c>
      <c r="L6" s="13" t="s">
        <v>61</v>
      </c>
      <c r="M6" s="13" t="s">
        <v>61</v>
      </c>
      <c r="N6" s="13" t="s">
        <v>61</v>
      </c>
      <c r="O6" s="13" t="s">
        <v>61</v>
      </c>
      <c r="P6" s="13" t="s">
        <v>61</v>
      </c>
      <c r="Q6" s="13" t="s">
        <v>61</v>
      </c>
    </row>
    <row r="7" spans="1:17" ht="24">
      <c r="A7" s="13" t="s">
        <v>3</v>
      </c>
      <c r="C7" s="13" t="s">
        <v>7</v>
      </c>
      <c r="E7" s="13" t="s">
        <v>91</v>
      </c>
      <c r="G7" s="13" t="s">
        <v>92</v>
      </c>
      <c r="I7" s="13" t="s">
        <v>94</v>
      </c>
      <c r="K7" s="13" t="s">
        <v>7</v>
      </c>
      <c r="M7" s="13" t="s">
        <v>91</v>
      </c>
      <c r="O7" s="13" t="s">
        <v>92</v>
      </c>
      <c r="Q7" s="13" t="s">
        <v>94</v>
      </c>
    </row>
    <row r="8" spans="1:17" ht="24">
      <c r="A8" s="2" t="s">
        <v>40</v>
      </c>
      <c r="C8" s="3">
        <v>170923</v>
      </c>
      <c r="E8" s="3">
        <v>1429958354</v>
      </c>
      <c r="G8" s="3">
        <v>1658863509</v>
      </c>
      <c r="I8" s="3">
        <f>E8-G8</f>
        <v>-228905155</v>
      </c>
      <c r="K8" s="3">
        <v>681072</v>
      </c>
      <c r="M8" s="3">
        <v>11632659155</v>
      </c>
      <c r="O8" s="3">
        <v>11763277339</v>
      </c>
      <c r="Q8" s="3">
        <f>M8-O8</f>
        <v>-130618184</v>
      </c>
    </row>
    <row r="9" spans="1:17" ht="24">
      <c r="A9" s="2" t="s">
        <v>19</v>
      </c>
      <c r="C9" s="3">
        <v>1323343</v>
      </c>
      <c r="E9" s="3">
        <v>29956956145</v>
      </c>
      <c r="G9" s="3">
        <v>29518206091</v>
      </c>
      <c r="I9" s="3">
        <f t="shared" ref="I9:I22" si="0">E9-G9</f>
        <v>438750054</v>
      </c>
      <c r="K9" s="3">
        <v>1323343</v>
      </c>
      <c r="M9" s="3">
        <v>29956956145</v>
      </c>
      <c r="O9" s="3">
        <v>29518206091</v>
      </c>
      <c r="Q9" s="3">
        <f t="shared" ref="Q9:Q23" si="1">M9-O9</f>
        <v>438750054</v>
      </c>
    </row>
    <row r="10" spans="1:17" ht="24">
      <c r="A10" s="2" t="s">
        <v>34</v>
      </c>
      <c r="C10" s="3">
        <v>171824</v>
      </c>
      <c r="E10" s="3">
        <v>2201757556</v>
      </c>
      <c r="G10" s="3">
        <v>2373897718</v>
      </c>
      <c r="I10" s="3">
        <f t="shared" si="0"/>
        <v>-172140162</v>
      </c>
      <c r="K10" s="3">
        <v>171824</v>
      </c>
      <c r="M10" s="3">
        <v>2201757556</v>
      </c>
      <c r="O10" s="3">
        <v>2373897718</v>
      </c>
      <c r="Q10" s="3">
        <f t="shared" si="1"/>
        <v>-172140162</v>
      </c>
    </row>
    <row r="11" spans="1:17" ht="24">
      <c r="A11" s="2" t="s">
        <v>28</v>
      </c>
      <c r="C11" s="3">
        <v>76798</v>
      </c>
      <c r="E11" s="3">
        <v>2523071770</v>
      </c>
      <c r="G11" s="3">
        <v>2802397349</v>
      </c>
      <c r="I11" s="3">
        <f t="shared" si="0"/>
        <v>-279325579</v>
      </c>
      <c r="K11" s="3">
        <v>76798</v>
      </c>
      <c r="M11" s="3">
        <v>2523071770</v>
      </c>
      <c r="O11" s="3">
        <v>2802397349</v>
      </c>
      <c r="Q11" s="3">
        <f t="shared" si="1"/>
        <v>-279325579</v>
      </c>
    </row>
    <row r="12" spans="1:17" ht="24">
      <c r="A12" s="2" t="s">
        <v>25</v>
      </c>
      <c r="C12" s="3">
        <v>200</v>
      </c>
      <c r="E12" s="3">
        <v>7517009</v>
      </c>
      <c r="G12" s="3">
        <v>10563685</v>
      </c>
      <c r="I12" s="3">
        <f t="shared" si="0"/>
        <v>-3046676</v>
      </c>
      <c r="K12" s="3">
        <v>200</v>
      </c>
      <c r="M12" s="3">
        <v>7517009</v>
      </c>
      <c r="O12" s="3">
        <v>10563685</v>
      </c>
      <c r="Q12" s="3">
        <f t="shared" si="1"/>
        <v>-3046676</v>
      </c>
    </row>
    <row r="13" spans="1:17" ht="24">
      <c r="A13" s="2" t="s">
        <v>37</v>
      </c>
      <c r="C13" s="3">
        <v>49380</v>
      </c>
      <c r="E13" s="3">
        <v>1469768903</v>
      </c>
      <c r="G13" s="3">
        <v>1407455217</v>
      </c>
      <c r="I13" s="3">
        <f t="shared" si="0"/>
        <v>62313686</v>
      </c>
      <c r="K13" s="3">
        <v>49380</v>
      </c>
      <c r="M13" s="3">
        <v>1469768903</v>
      </c>
      <c r="O13" s="3">
        <v>1407455217</v>
      </c>
      <c r="Q13" s="3">
        <f t="shared" si="1"/>
        <v>62313686</v>
      </c>
    </row>
    <row r="14" spans="1:17" ht="24">
      <c r="A14" s="2" t="s">
        <v>32</v>
      </c>
      <c r="C14" s="3">
        <v>521488</v>
      </c>
      <c r="E14" s="3">
        <v>2612699864</v>
      </c>
      <c r="G14" s="3">
        <v>3052547129</v>
      </c>
      <c r="I14" s="3">
        <f t="shared" si="0"/>
        <v>-439847265</v>
      </c>
      <c r="K14" s="3">
        <v>521488</v>
      </c>
      <c r="M14" s="3">
        <v>2612699864</v>
      </c>
      <c r="O14" s="3">
        <v>3052547129</v>
      </c>
      <c r="Q14" s="3">
        <f t="shared" si="1"/>
        <v>-439847265</v>
      </c>
    </row>
    <row r="15" spans="1:17" ht="24">
      <c r="A15" s="2" t="s">
        <v>20</v>
      </c>
      <c r="C15" s="3">
        <v>5206915</v>
      </c>
      <c r="E15" s="3">
        <v>58203732221</v>
      </c>
      <c r="G15" s="3">
        <v>55516753696</v>
      </c>
      <c r="I15" s="3">
        <f t="shared" si="0"/>
        <v>2686978525</v>
      </c>
      <c r="K15" s="3">
        <v>11656944</v>
      </c>
      <c r="M15" s="3">
        <v>131875840664</v>
      </c>
      <c r="O15" s="3">
        <v>124287738298</v>
      </c>
      <c r="Q15" s="3">
        <f t="shared" si="1"/>
        <v>7588102366</v>
      </c>
    </row>
    <row r="16" spans="1:17" ht="24">
      <c r="A16" s="2" t="s">
        <v>45</v>
      </c>
      <c r="C16" s="3">
        <v>3614000</v>
      </c>
      <c r="E16" s="3">
        <v>116272139806</v>
      </c>
      <c r="G16" s="3">
        <v>100900091170</v>
      </c>
      <c r="I16" s="3">
        <f t="shared" si="0"/>
        <v>15372048636</v>
      </c>
      <c r="K16" s="3">
        <v>3614000</v>
      </c>
      <c r="M16" s="3">
        <v>116272139806</v>
      </c>
      <c r="O16" s="3">
        <v>100900091170</v>
      </c>
      <c r="Q16" s="3">
        <f t="shared" si="1"/>
        <v>15372048636</v>
      </c>
    </row>
    <row r="17" spans="1:17" ht="24">
      <c r="A17" s="2" t="s">
        <v>17</v>
      </c>
      <c r="C17" s="3">
        <v>32738</v>
      </c>
      <c r="E17" s="3">
        <v>1005885754</v>
      </c>
      <c r="G17" s="3">
        <v>1156700731</v>
      </c>
      <c r="I17" s="3">
        <f t="shared" si="0"/>
        <v>-150814977</v>
      </c>
      <c r="K17" s="3">
        <v>32738</v>
      </c>
      <c r="M17" s="3">
        <v>1005885754</v>
      </c>
      <c r="O17" s="3">
        <v>1156700731</v>
      </c>
      <c r="Q17" s="3">
        <f t="shared" si="1"/>
        <v>-150814977</v>
      </c>
    </row>
    <row r="18" spans="1:17" ht="24">
      <c r="A18" s="2" t="s">
        <v>15</v>
      </c>
      <c r="C18" s="3"/>
      <c r="E18" s="3"/>
      <c r="G18" s="3"/>
      <c r="I18" s="3">
        <v>0</v>
      </c>
      <c r="K18" s="3">
        <v>780000</v>
      </c>
      <c r="M18" s="3">
        <v>2598296013</v>
      </c>
      <c r="O18" s="3">
        <v>1640268010</v>
      </c>
      <c r="Q18" s="3">
        <f t="shared" si="1"/>
        <v>958028003</v>
      </c>
    </row>
    <row r="19" spans="1:17" ht="24">
      <c r="A19" s="2" t="s">
        <v>16</v>
      </c>
      <c r="C19" s="3"/>
      <c r="E19" s="3"/>
      <c r="G19" s="3"/>
      <c r="I19" s="3">
        <v>0</v>
      </c>
      <c r="K19" s="3">
        <v>513601</v>
      </c>
      <c r="M19" s="3">
        <v>1182422514</v>
      </c>
      <c r="O19" s="3">
        <v>1161750098</v>
      </c>
      <c r="Q19" s="3">
        <f t="shared" si="1"/>
        <v>20672416</v>
      </c>
    </row>
    <row r="20" spans="1:17" ht="24">
      <c r="A20" s="2" t="s">
        <v>22</v>
      </c>
      <c r="C20" s="3">
        <v>0</v>
      </c>
      <c r="E20" s="3">
        <v>0</v>
      </c>
      <c r="G20" s="3">
        <v>0</v>
      </c>
      <c r="I20" s="3">
        <v>0</v>
      </c>
      <c r="K20" s="3">
        <v>200405</v>
      </c>
      <c r="M20" s="3">
        <v>4623724261</v>
      </c>
      <c r="O20" s="3">
        <v>4569089226</v>
      </c>
      <c r="Q20" s="3">
        <f>M20-O20</f>
        <v>54635035</v>
      </c>
    </row>
    <row r="21" spans="1:17" ht="24">
      <c r="A21" s="2" t="s">
        <v>90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375000</v>
      </c>
      <c r="M21" s="3">
        <v>3031700323</v>
      </c>
      <c r="O21" s="3">
        <v>3159115875</v>
      </c>
      <c r="Q21" s="3">
        <f t="shared" si="1"/>
        <v>-127415552</v>
      </c>
    </row>
    <row r="22" spans="1:17" ht="24">
      <c r="A22" s="2" t="s">
        <v>95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74800000</v>
      </c>
      <c r="M22" s="3">
        <v>732421219507</v>
      </c>
      <c r="O22" s="3">
        <v>732421219507</v>
      </c>
      <c r="Q22" s="3">
        <f t="shared" si="1"/>
        <v>0</v>
      </c>
    </row>
    <row r="23" spans="1:17" ht="24.75" thickBot="1">
      <c r="A23" s="2" t="s">
        <v>96</v>
      </c>
      <c r="C23" s="3"/>
      <c r="E23" s="3"/>
      <c r="G23" s="3"/>
      <c r="I23" s="3">
        <v>0</v>
      </c>
      <c r="K23" s="3">
        <v>100000</v>
      </c>
      <c r="M23" s="3">
        <v>634203900</v>
      </c>
      <c r="O23" s="3">
        <v>626580928</v>
      </c>
      <c r="Q23" s="3">
        <f t="shared" si="1"/>
        <v>7622972</v>
      </c>
    </row>
    <row r="24" spans="1:17" ht="23.25" thickBot="1">
      <c r="A24" s="1" t="s">
        <v>47</v>
      </c>
      <c r="C24" s="1" t="s">
        <v>47</v>
      </c>
      <c r="E24" s="4">
        <f>SUM(E8:E22)</f>
        <v>215683487382</v>
      </c>
      <c r="G24" s="4">
        <f>SUM(G8:G22)</f>
        <v>198397476295</v>
      </c>
      <c r="I24" s="4">
        <f>SUM(I8:I23)</f>
        <v>17286011087</v>
      </c>
      <c r="K24" s="1" t="s">
        <v>47</v>
      </c>
      <c r="M24" s="4">
        <f>SUM(M8:M22)</f>
        <v>1043415659244</v>
      </c>
      <c r="O24" s="4">
        <f>SUM(O8:O22)</f>
        <v>1020224317443</v>
      </c>
      <c r="Q24" s="4">
        <f>SUM(Q8:Q23)</f>
        <v>23198964773</v>
      </c>
    </row>
    <row r="25" spans="1:17" ht="23.25" thickTop="1">
      <c r="Q25" s="3"/>
    </row>
    <row r="26" spans="1:17">
      <c r="Q26" s="3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1"/>
  <sheetViews>
    <sheetView rightToLeft="1" workbookViewId="0">
      <selection activeCell="A3" sqref="A3:Q3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4" t="s">
        <v>122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</row>
    <row r="4" spans="1:17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>
      <c r="A5" s="15" t="s">
        <v>121</v>
      </c>
      <c r="B5" s="15"/>
      <c r="C5" s="15"/>
      <c r="D5" s="15"/>
      <c r="E5" s="15"/>
      <c r="F5" s="15"/>
      <c r="G5" s="15"/>
      <c r="H5" s="15"/>
    </row>
    <row r="6" spans="1:17" ht="24">
      <c r="A6" s="13" t="s">
        <v>3</v>
      </c>
      <c r="C6" s="13" t="s">
        <v>116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K6" s="13" t="s">
        <v>117</v>
      </c>
      <c r="L6" s="13" t="s">
        <v>61</v>
      </c>
      <c r="M6" s="13" t="s">
        <v>61</v>
      </c>
      <c r="N6" s="13" t="s">
        <v>61</v>
      </c>
      <c r="O6" s="13" t="s">
        <v>61</v>
      </c>
      <c r="P6" s="13" t="s">
        <v>61</v>
      </c>
      <c r="Q6" s="13" t="s">
        <v>61</v>
      </c>
    </row>
    <row r="7" spans="1:17" ht="24.75" thickBot="1">
      <c r="A7" s="13" t="s">
        <v>3</v>
      </c>
      <c r="C7" s="13" t="s">
        <v>7</v>
      </c>
      <c r="E7" s="13" t="s">
        <v>91</v>
      </c>
      <c r="G7" s="13" t="s">
        <v>92</v>
      </c>
      <c r="I7" s="13" t="s">
        <v>93</v>
      </c>
      <c r="K7" s="13" t="s">
        <v>7</v>
      </c>
      <c r="M7" s="13" t="s">
        <v>91</v>
      </c>
      <c r="O7" s="13" t="s">
        <v>92</v>
      </c>
      <c r="Q7" s="13" t="s">
        <v>93</v>
      </c>
    </row>
    <row r="8" spans="1:17" ht="24">
      <c r="A8" s="2" t="s">
        <v>42</v>
      </c>
      <c r="C8" s="3">
        <v>1550000</v>
      </c>
      <c r="E8" s="3">
        <v>60552555750</v>
      </c>
      <c r="G8" s="3">
        <v>60130620073</v>
      </c>
      <c r="I8" s="3">
        <f t="shared" ref="I8:I38" si="0">E8-G8</f>
        <v>421935677</v>
      </c>
      <c r="K8" s="3">
        <v>1550000</v>
      </c>
      <c r="M8" s="3">
        <v>60552555750</v>
      </c>
      <c r="O8" s="3">
        <v>61594803561</v>
      </c>
      <c r="Q8" s="3">
        <f t="shared" ref="Q8:Q38" si="1">M8-O8</f>
        <v>-1042247811</v>
      </c>
    </row>
    <row r="9" spans="1:17" ht="24">
      <c r="A9" s="2" t="s">
        <v>19</v>
      </c>
      <c r="C9" s="3">
        <v>13900000</v>
      </c>
      <c r="E9" s="3">
        <v>314343461250</v>
      </c>
      <c r="G9" s="3">
        <v>282216734557</v>
      </c>
      <c r="I9" s="3">
        <f t="shared" si="0"/>
        <v>32126726693</v>
      </c>
      <c r="K9" s="3">
        <v>13900000</v>
      </c>
      <c r="M9" s="3">
        <v>314343461250</v>
      </c>
      <c r="O9" s="3">
        <v>310050428942</v>
      </c>
      <c r="Q9" s="3">
        <f t="shared" si="1"/>
        <v>4293032308</v>
      </c>
    </row>
    <row r="10" spans="1:17" ht="24">
      <c r="A10" s="2" t="s">
        <v>45</v>
      </c>
      <c r="C10" s="3">
        <v>2100000</v>
      </c>
      <c r="E10" s="3">
        <v>67259411100</v>
      </c>
      <c r="G10" s="3">
        <v>81427963400</v>
      </c>
      <c r="I10" s="3">
        <f t="shared" si="0"/>
        <v>-14168552300</v>
      </c>
      <c r="K10" s="3">
        <v>2100000</v>
      </c>
      <c r="M10" s="3">
        <v>67259411100</v>
      </c>
      <c r="O10" s="3">
        <v>58630379485</v>
      </c>
      <c r="Q10" s="3">
        <f t="shared" si="1"/>
        <v>8629031615</v>
      </c>
    </row>
    <row r="11" spans="1:17" ht="24">
      <c r="A11" s="2" t="s">
        <v>17</v>
      </c>
      <c r="C11" s="3">
        <v>1967262</v>
      </c>
      <c r="E11" s="3">
        <v>60426704844</v>
      </c>
      <c r="G11" s="3">
        <v>68426799269</v>
      </c>
      <c r="I11" s="3">
        <f t="shared" si="0"/>
        <v>-8000094425</v>
      </c>
      <c r="K11" s="3">
        <v>1967262</v>
      </c>
      <c r="M11" s="3">
        <v>60426704844</v>
      </c>
      <c r="O11" s="3">
        <v>69507404069</v>
      </c>
      <c r="Q11" s="3">
        <f t="shared" si="1"/>
        <v>-9080699225</v>
      </c>
    </row>
    <row r="12" spans="1:17" ht="24">
      <c r="A12" s="2" t="s">
        <v>30</v>
      </c>
      <c r="C12" s="3">
        <v>1000000</v>
      </c>
      <c r="E12" s="3">
        <v>9562761000</v>
      </c>
      <c r="G12" s="3">
        <v>11958421500</v>
      </c>
      <c r="I12" s="3">
        <f t="shared" si="0"/>
        <v>-2395660500</v>
      </c>
      <c r="K12" s="3">
        <v>1000000</v>
      </c>
      <c r="M12" s="3">
        <v>9562761000</v>
      </c>
      <c r="O12" s="3">
        <v>18717353600</v>
      </c>
      <c r="Q12" s="3">
        <f t="shared" si="1"/>
        <v>-9154592600</v>
      </c>
    </row>
    <row r="13" spans="1:17" ht="24">
      <c r="A13" s="2" t="s">
        <v>40</v>
      </c>
      <c r="C13" s="3">
        <v>11684653</v>
      </c>
      <c r="E13" s="3">
        <v>93850244862</v>
      </c>
      <c r="G13" s="3">
        <v>103902050523</v>
      </c>
      <c r="I13" s="3">
        <f t="shared" si="0"/>
        <v>-10051805661</v>
      </c>
      <c r="K13" s="3">
        <v>11684653</v>
      </c>
      <c r="M13" s="3">
        <v>93850244862</v>
      </c>
      <c r="O13" s="3">
        <v>113403371558</v>
      </c>
      <c r="Q13" s="3">
        <f t="shared" si="1"/>
        <v>-19553126696</v>
      </c>
    </row>
    <row r="14" spans="1:17" ht="24">
      <c r="A14" s="2" t="s">
        <v>23</v>
      </c>
      <c r="C14" s="3">
        <v>6120501</v>
      </c>
      <c r="E14" s="3">
        <v>87975854915</v>
      </c>
      <c r="G14" s="3">
        <v>92356395409</v>
      </c>
      <c r="I14" s="3">
        <f t="shared" si="0"/>
        <v>-4380540494</v>
      </c>
      <c r="K14" s="3">
        <v>6120501</v>
      </c>
      <c r="M14" s="3">
        <v>87975854915</v>
      </c>
      <c r="O14" s="3">
        <v>96910079252</v>
      </c>
      <c r="Q14" s="3">
        <f t="shared" si="1"/>
        <v>-8934224337</v>
      </c>
    </row>
    <row r="15" spans="1:17" ht="24">
      <c r="A15" s="2" t="s">
        <v>28</v>
      </c>
      <c r="C15" s="3">
        <v>24500000</v>
      </c>
      <c r="E15" s="3">
        <v>835349917500</v>
      </c>
      <c r="G15" s="3">
        <v>832234350304</v>
      </c>
      <c r="I15" s="3">
        <f t="shared" si="0"/>
        <v>3115567196</v>
      </c>
      <c r="K15" s="3">
        <v>24500000</v>
      </c>
      <c r="M15" s="3">
        <v>835349917500</v>
      </c>
      <c r="O15" s="3">
        <v>894017227611</v>
      </c>
      <c r="Q15" s="3">
        <f t="shared" si="1"/>
        <v>-58667310111</v>
      </c>
    </row>
    <row r="16" spans="1:17" ht="24">
      <c r="A16" s="2" t="s">
        <v>43</v>
      </c>
      <c r="C16" s="3">
        <v>370000</v>
      </c>
      <c r="E16" s="3">
        <v>56273170500</v>
      </c>
      <c r="G16" s="3">
        <v>77454686115</v>
      </c>
      <c r="I16" s="3">
        <f t="shared" si="0"/>
        <v>-21181515615</v>
      </c>
      <c r="K16" s="3">
        <v>370000</v>
      </c>
      <c r="M16" s="3">
        <v>56273170500</v>
      </c>
      <c r="O16" s="3">
        <v>92771540831</v>
      </c>
      <c r="Q16" s="3">
        <f t="shared" si="1"/>
        <v>-36498370331</v>
      </c>
    </row>
    <row r="17" spans="1:17" ht="24">
      <c r="A17" s="2" t="s">
        <v>25</v>
      </c>
      <c r="C17" s="3">
        <v>3239031</v>
      </c>
      <c r="E17" s="3">
        <v>123059180019</v>
      </c>
      <c r="G17" s="3">
        <v>123957802973</v>
      </c>
      <c r="I17" s="3">
        <f t="shared" si="0"/>
        <v>-898622954</v>
      </c>
      <c r="K17" s="3">
        <v>3239031</v>
      </c>
      <c r="M17" s="3">
        <v>123059180019</v>
      </c>
      <c r="O17" s="3">
        <v>171080519708</v>
      </c>
      <c r="Q17" s="3">
        <f t="shared" si="1"/>
        <v>-48021339689</v>
      </c>
    </row>
    <row r="18" spans="1:17" ht="24">
      <c r="A18" s="2" t="s">
        <v>37</v>
      </c>
      <c r="C18" s="3">
        <v>12094224</v>
      </c>
      <c r="E18" s="3">
        <v>366679032699</v>
      </c>
      <c r="G18" s="3">
        <v>358318761557</v>
      </c>
      <c r="I18" s="3">
        <f t="shared" si="0"/>
        <v>8360271142</v>
      </c>
      <c r="K18" s="3">
        <v>12094224</v>
      </c>
      <c r="M18" s="3">
        <v>366679032699</v>
      </c>
      <c r="O18" s="3">
        <v>344716064223</v>
      </c>
      <c r="Q18" s="3">
        <f t="shared" si="1"/>
        <v>21962968476</v>
      </c>
    </row>
    <row r="19" spans="1:17" ht="24">
      <c r="A19" s="2" t="s">
        <v>27</v>
      </c>
      <c r="C19" s="3">
        <v>70000</v>
      </c>
      <c r="E19" s="3">
        <v>4702452930</v>
      </c>
      <c r="G19" s="3">
        <v>4883370030</v>
      </c>
      <c r="I19" s="3">
        <f t="shared" si="0"/>
        <v>-180917100</v>
      </c>
      <c r="K19" s="3">
        <v>70000</v>
      </c>
      <c r="M19" s="3">
        <v>4702452930</v>
      </c>
      <c r="O19" s="3">
        <v>5979627283</v>
      </c>
      <c r="Q19" s="3">
        <f t="shared" si="1"/>
        <v>-1277174353</v>
      </c>
    </row>
    <row r="20" spans="1:17" ht="24">
      <c r="A20" s="2" t="s">
        <v>36</v>
      </c>
      <c r="C20" s="3">
        <v>8076487</v>
      </c>
      <c r="E20" s="3">
        <v>352448160513</v>
      </c>
      <c r="G20" s="3">
        <v>323947227259</v>
      </c>
      <c r="I20" s="3">
        <f t="shared" si="0"/>
        <v>28500933254</v>
      </c>
      <c r="K20" s="3">
        <v>8076487</v>
      </c>
      <c r="M20" s="3">
        <v>352448160513</v>
      </c>
      <c r="O20" s="3">
        <v>269358176116</v>
      </c>
      <c r="Q20" s="3">
        <f t="shared" si="1"/>
        <v>83089984397</v>
      </c>
    </row>
    <row r="21" spans="1:17" ht="24">
      <c r="A21" s="2" t="s">
        <v>44</v>
      </c>
      <c r="C21" s="3">
        <v>19600000</v>
      </c>
      <c r="E21" s="3">
        <v>489032838000</v>
      </c>
      <c r="G21" s="3">
        <v>486710347130</v>
      </c>
      <c r="I21" s="3">
        <f t="shared" si="0"/>
        <v>2322490870</v>
      </c>
      <c r="K21" s="3">
        <v>19600000</v>
      </c>
      <c r="M21" s="3">
        <v>489032838000</v>
      </c>
      <c r="O21" s="3">
        <v>439763973116</v>
      </c>
      <c r="Q21" s="3">
        <f t="shared" si="1"/>
        <v>49268864884</v>
      </c>
    </row>
    <row r="22" spans="1:17" ht="24">
      <c r="A22" s="2" t="s">
        <v>29</v>
      </c>
      <c r="C22" s="3">
        <v>1341847</v>
      </c>
      <c r="E22" s="3">
        <v>53554599865</v>
      </c>
      <c r="G22" s="3">
        <v>52020657403</v>
      </c>
      <c r="I22" s="3">
        <f t="shared" si="0"/>
        <v>1533942462</v>
      </c>
      <c r="K22" s="3">
        <v>1341847</v>
      </c>
      <c r="M22" s="3">
        <v>53554599865</v>
      </c>
      <c r="O22" s="3">
        <v>62951716712</v>
      </c>
      <c r="Q22" s="3">
        <f t="shared" si="1"/>
        <v>-9397116847</v>
      </c>
    </row>
    <row r="23" spans="1:17" ht="24">
      <c r="A23" s="2" t="s">
        <v>38</v>
      </c>
      <c r="C23" s="3">
        <v>10400697</v>
      </c>
      <c r="E23" s="3">
        <v>489025847939</v>
      </c>
      <c r="G23" s="3">
        <v>509597238207</v>
      </c>
      <c r="I23" s="3">
        <f t="shared" si="0"/>
        <v>-20571390268</v>
      </c>
      <c r="K23" s="3">
        <v>10400697</v>
      </c>
      <c r="M23" s="3">
        <v>489025847939</v>
      </c>
      <c r="O23" s="3">
        <v>483564023668</v>
      </c>
      <c r="Q23" s="3">
        <f t="shared" si="1"/>
        <v>5461824271</v>
      </c>
    </row>
    <row r="24" spans="1:17" ht="24">
      <c r="A24" s="2" t="s">
        <v>41</v>
      </c>
      <c r="C24" s="3">
        <v>4500000</v>
      </c>
      <c r="E24" s="3">
        <v>175574081250</v>
      </c>
      <c r="G24" s="3">
        <v>177408103500</v>
      </c>
      <c r="I24" s="3">
        <f t="shared" si="0"/>
        <v>-1834022250</v>
      </c>
      <c r="K24" s="3">
        <v>4500000</v>
      </c>
      <c r="M24" s="3">
        <v>175574081250</v>
      </c>
      <c r="O24" s="3">
        <v>193704591200</v>
      </c>
      <c r="Q24" s="3">
        <f t="shared" si="1"/>
        <v>-18130509950</v>
      </c>
    </row>
    <row r="25" spans="1:17" ht="24">
      <c r="A25" s="2" t="s">
        <v>21</v>
      </c>
      <c r="C25" s="3">
        <v>11388521</v>
      </c>
      <c r="E25" s="3">
        <v>295018987359</v>
      </c>
      <c r="G25" s="3">
        <v>306716439648</v>
      </c>
      <c r="I25" s="3">
        <f t="shared" si="0"/>
        <v>-11697452289</v>
      </c>
      <c r="K25" s="3">
        <v>11388521</v>
      </c>
      <c r="M25" s="3">
        <v>295018987359</v>
      </c>
      <c r="O25" s="3">
        <v>308286176351</v>
      </c>
      <c r="Q25" s="3">
        <f t="shared" si="1"/>
        <v>-13267188992</v>
      </c>
    </row>
    <row r="26" spans="1:17" ht="24">
      <c r="A26" s="2" t="s">
        <v>24</v>
      </c>
      <c r="C26" s="3">
        <v>1841252</v>
      </c>
      <c r="E26" s="3">
        <v>7689970800</v>
      </c>
      <c r="G26" s="3">
        <v>7503089400</v>
      </c>
      <c r="I26" s="3">
        <f t="shared" si="0"/>
        <v>186881400</v>
      </c>
      <c r="K26" s="3">
        <v>400000</v>
      </c>
      <c r="M26" s="3">
        <v>7689970800</v>
      </c>
      <c r="O26" s="3">
        <v>7466773646</v>
      </c>
      <c r="Q26" s="3">
        <f t="shared" si="1"/>
        <v>223197154</v>
      </c>
    </row>
    <row r="27" spans="1:17" ht="24">
      <c r="A27" s="2" t="s">
        <v>35</v>
      </c>
      <c r="C27" s="3">
        <v>11143881</v>
      </c>
      <c r="E27" s="3">
        <v>160070957421</v>
      </c>
      <c r="G27" s="3">
        <v>186103258455</v>
      </c>
      <c r="I27" s="3">
        <f t="shared" si="0"/>
        <v>-26032301034</v>
      </c>
      <c r="K27" s="3">
        <v>11143881</v>
      </c>
      <c r="M27" s="3">
        <v>160070957421</v>
      </c>
      <c r="O27" s="3">
        <v>185177566218</v>
      </c>
      <c r="Q27" s="3">
        <f t="shared" si="1"/>
        <v>-25106608797</v>
      </c>
    </row>
    <row r="28" spans="1:17" ht="24">
      <c r="A28" s="2" t="s">
        <v>34</v>
      </c>
      <c r="C28" s="3">
        <v>12127073</v>
      </c>
      <c r="E28" s="3">
        <v>161294788331</v>
      </c>
      <c r="G28" s="3">
        <v>162673302880</v>
      </c>
      <c r="I28" s="3">
        <f t="shared" si="0"/>
        <v>-1378514549</v>
      </c>
      <c r="K28" s="3">
        <v>12127073</v>
      </c>
      <c r="M28" s="3">
        <v>161294788331</v>
      </c>
      <c r="O28" s="3">
        <v>167546040965</v>
      </c>
      <c r="Q28" s="3">
        <f t="shared" si="1"/>
        <v>-6251252634</v>
      </c>
    </row>
    <row r="29" spans="1:17" ht="24">
      <c r="A29" s="2" t="s">
        <v>18</v>
      </c>
      <c r="C29" s="3">
        <v>17000000</v>
      </c>
      <c r="E29" s="3">
        <v>136035742500</v>
      </c>
      <c r="G29" s="3">
        <v>138570570000</v>
      </c>
      <c r="I29" s="3">
        <f t="shared" si="0"/>
        <v>-2534827500</v>
      </c>
      <c r="K29" s="3">
        <v>17000000</v>
      </c>
      <c r="M29" s="3">
        <v>136035742500</v>
      </c>
      <c r="O29" s="3">
        <v>147777467574</v>
      </c>
      <c r="Q29" s="3">
        <f t="shared" si="1"/>
        <v>-11741725074</v>
      </c>
    </row>
    <row r="30" spans="1:17" ht="24">
      <c r="A30" s="2" t="s">
        <v>32</v>
      </c>
      <c r="C30" s="3">
        <v>120903674</v>
      </c>
      <c r="E30" s="3">
        <v>642985989697</v>
      </c>
      <c r="G30" s="3">
        <v>688258261276</v>
      </c>
      <c r="I30" s="3">
        <f t="shared" si="0"/>
        <v>-45272271579</v>
      </c>
      <c r="K30" s="3">
        <v>120903674</v>
      </c>
      <c r="M30" s="3">
        <v>642985989697</v>
      </c>
      <c r="O30" s="3">
        <v>707319251834</v>
      </c>
      <c r="Q30" s="3">
        <f t="shared" si="1"/>
        <v>-64333262137</v>
      </c>
    </row>
    <row r="31" spans="1:17" ht="24">
      <c r="A31" s="2" t="s">
        <v>15</v>
      </c>
      <c r="C31" s="3">
        <v>2342500</v>
      </c>
      <c r="E31" s="3">
        <v>1920564243</v>
      </c>
      <c r="G31" s="3">
        <v>2126809737</v>
      </c>
      <c r="I31" s="3">
        <f t="shared" si="0"/>
        <v>-206245494</v>
      </c>
      <c r="K31" s="3">
        <v>2342500</v>
      </c>
      <c r="M31" s="3">
        <v>1920564243</v>
      </c>
      <c r="O31" s="3">
        <v>1640268008</v>
      </c>
      <c r="Q31" s="3">
        <f t="shared" si="1"/>
        <v>280296235</v>
      </c>
    </row>
    <row r="32" spans="1:17" ht="24">
      <c r="A32" s="2" t="s">
        <v>20</v>
      </c>
      <c r="C32" s="3">
        <v>134551885</v>
      </c>
      <c r="E32" s="3">
        <v>1436488975792</v>
      </c>
      <c r="G32" s="3">
        <v>1487964828700</v>
      </c>
      <c r="I32" s="3">
        <f t="shared" si="0"/>
        <v>-51475852908</v>
      </c>
      <c r="K32" s="3">
        <v>134551885</v>
      </c>
      <c r="M32" s="3">
        <v>1436488975792</v>
      </c>
      <c r="O32" s="3">
        <v>1434608373371</v>
      </c>
      <c r="Q32" s="3">
        <f t="shared" si="1"/>
        <v>1880602421</v>
      </c>
    </row>
    <row r="33" spans="1:17" ht="24">
      <c r="A33" s="2" t="s">
        <v>26</v>
      </c>
      <c r="C33" s="3">
        <v>26449704</v>
      </c>
      <c r="E33" s="3">
        <v>137245953523</v>
      </c>
      <c r="G33" s="3">
        <v>146027591162</v>
      </c>
      <c r="I33" s="3">
        <f t="shared" si="0"/>
        <v>-8781637639</v>
      </c>
      <c r="K33" s="3">
        <v>26449704</v>
      </c>
      <c r="M33" s="3">
        <v>137245953523</v>
      </c>
      <c r="O33" s="3">
        <v>149747193865</v>
      </c>
      <c r="Q33" s="3">
        <f t="shared" si="1"/>
        <v>-12501240342</v>
      </c>
    </row>
    <row r="34" spans="1:17" ht="24">
      <c r="A34" s="2" t="s">
        <v>22</v>
      </c>
      <c r="C34" s="3">
        <v>9344871</v>
      </c>
      <c r="E34" s="3">
        <v>229352052043</v>
      </c>
      <c r="G34" s="3">
        <v>227102814878</v>
      </c>
      <c r="I34" s="3">
        <f t="shared" si="0"/>
        <v>2249237165</v>
      </c>
      <c r="K34" s="3">
        <v>9344871</v>
      </c>
      <c r="M34" s="3">
        <v>229352052043</v>
      </c>
      <c r="O34" s="3">
        <v>213396652768</v>
      </c>
      <c r="Q34" s="3">
        <f t="shared" si="1"/>
        <v>15955399275</v>
      </c>
    </row>
    <row r="35" spans="1:17" ht="24">
      <c r="A35" s="2" t="s">
        <v>46</v>
      </c>
      <c r="C35" s="3">
        <v>3684111</v>
      </c>
      <c r="E35" s="3">
        <v>212407051293</v>
      </c>
      <c r="G35" s="3">
        <v>219731432373</v>
      </c>
      <c r="I35" s="3">
        <f t="shared" si="0"/>
        <v>-7324381080</v>
      </c>
      <c r="K35" s="3">
        <v>3684111</v>
      </c>
      <c r="M35" s="3">
        <v>212407051293</v>
      </c>
      <c r="O35" s="3">
        <v>238905135834</v>
      </c>
      <c r="Q35" s="3">
        <f t="shared" si="1"/>
        <v>-26498084541</v>
      </c>
    </row>
    <row r="36" spans="1:17" ht="24">
      <c r="A36" s="2" t="s">
        <v>39</v>
      </c>
      <c r="C36" s="3">
        <v>20500000</v>
      </c>
      <c r="E36" s="3">
        <v>44036912025</v>
      </c>
      <c r="G36" s="3">
        <v>49995165402</v>
      </c>
      <c r="I36" s="3">
        <f t="shared" si="0"/>
        <v>-5958253377</v>
      </c>
      <c r="K36" s="3">
        <v>20500000</v>
      </c>
      <c r="M36" s="3">
        <v>44036912025</v>
      </c>
      <c r="O36" s="3">
        <v>63520013963</v>
      </c>
      <c r="Q36" s="3">
        <f t="shared" si="1"/>
        <v>-19483101938</v>
      </c>
    </row>
    <row r="37" spans="1:17" ht="24">
      <c r="A37" s="2" t="s">
        <v>33</v>
      </c>
      <c r="C37" s="3">
        <v>6000641</v>
      </c>
      <c r="E37" s="3">
        <v>177158634425</v>
      </c>
      <c r="G37" s="3">
        <v>176561302394</v>
      </c>
      <c r="I37" s="3">
        <f t="shared" si="0"/>
        <v>597332031</v>
      </c>
      <c r="K37" s="3">
        <v>6000641</v>
      </c>
      <c r="M37" s="3">
        <v>177158634425</v>
      </c>
      <c r="O37" s="3">
        <v>208879554862</v>
      </c>
      <c r="Q37" s="3">
        <f t="shared" si="1"/>
        <v>-31720920437</v>
      </c>
    </row>
    <row r="38" spans="1:17" ht="24.75" thickBot="1">
      <c r="A38" s="2" t="s">
        <v>31</v>
      </c>
      <c r="C38" s="3">
        <v>32190000</v>
      </c>
      <c r="E38" s="3">
        <v>72092551783</v>
      </c>
      <c r="G38" s="3">
        <v>80380155384</v>
      </c>
      <c r="I38" s="3">
        <f t="shared" si="0"/>
        <v>-8287603601</v>
      </c>
      <c r="K38" s="3">
        <v>32190000</v>
      </c>
      <c r="M38" s="3">
        <v>72092551783</v>
      </c>
      <c r="O38" s="3">
        <v>93472662208</v>
      </c>
      <c r="Q38" s="3">
        <f t="shared" si="1"/>
        <v>-21380110425</v>
      </c>
    </row>
    <row r="39" spans="1:17" ht="23.25" thickBot="1">
      <c r="A39" s="1" t="s">
        <v>47</v>
      </c>
      <c r="C39" s="1" t="s">
        <v>47</v>
      </c>
      <c r="E39" s="4">
        <f>SUM(E8:E38)</f>
        <v>7353469406171</v>
      </c>
      <c r="G39" s="4">
        <f>SUM(G8:G38)</f>
        <v>7526666550898</v>
      </c>
      <c r="I39" s="4">
        <f>SUM(I8:I38)</f>
        <v>-173197144727</v>
      </c>
      <c r="K39" s="1" t="s">
        <v>47</v>
      </c>
      <c r="M39" s="4">
        <f>SUM(M8:M38)</f>
        <v>7353469406171</v>
      </c>
      <c r="O39" s="4">
        <f>SUM(O8:O38)</f>
        <v>7614464412402</v>
      </c>
      <c r="Q39" s="4">
        <f>SUM(Q8:Q38)</f>
        <v>-260995006231</v>
      </c>
    </row>
    <row r="40" spans="1:17" ht="23.25" thickTop="1">
      <c r="I40" s="3"/>
      <c r="Q40" s="3"/>
    </row>
    <row r="41" spans="1:17">
      <c r="I41" s="3"/>
      <c r="Q41" s="3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2024-08-31T17:38:31Z</dcterms:modified>
</cp:coreProperties>
</file>