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7\"/>
    </mc:Choice>
  </mc:AlternateContent>
  <xr:revisionPtr revIDLastSave="0" documentId="13_ncr:1_{CE698BDE-34BF-4136-A2B0-4E36FEC1DC6E}" xr6:coauthVersionLast="47" xr6:coauthVersionMax="47" xr10:uidLastSave="{00000000-0000-0000-0000-000000000000}"/>
  <bookViews>
    <workbookView xWindow="28680" yWindow="-120" windowWidth="29040" windowHeight="15720" tabRatio="904" xr2:uid="{00000000-000D-0000-FFFF-FFFF00000000}"/>
  </bookViews>
  <sheets>
    <sheet name="سهام" sheetId="1" r:id="rId1"/>
    <sheet name="سپرده" sheetId="6" r:id="rId2"/>
    <sheet name="درآمدها" sheetId="15" r:id="rId3"/>
    <sheet name=" 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E10" i="15"/>
  <c r="G9" i="15" s="1"/>
  <c r="G8" i="15" l="1"/>
  <c r="G10" i="15" s="1"/>
  <c r="U38" i="11"/>
  <c r="K38" i="11"/>
  <c r="Q38" i="11"/>
  <c r="O38" i="11"/>
  <c r="S37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9" i="11"/>
  <c r="S38" i="11" s="1"/>
  <c r="G38" i="11"/>
  <c r="I37" i="11"/>
  <c r="I36" i="11"/>
  <c r="I9" i="11"/>
  <c r="I38" i="11" s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M38" i="11"/>
  <c r="C38" i="11"/>
  <c r="E38" i="11"/>
  <c r="G36" i="9"/>
  <c r="E36" i="9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9" i="13"/>
  <c r="I11" i="13" s="1"/>
  <c r="C11" i="13"/>
  <c r="E9" i="13" s="1"/>
  <c r="E11" i="13" s="1"/>
  <c r="K11" i="6"/>
  <c r="C11" i="6"/>
  <c r="Y39" i="1"/>
  <c r="G11" i="13"/>
  <c r="O34" i="10"/>
  <c r="M34" i="10"/>
  <c r="G34" i="10"/>
  <c r="E34" i="10"/>
  <c r="O36" i="9"/>
  <c r="M36" i="9"/>
  <c r="Q29" i="8"/>
  <c r="O29" i="8"/>
  <c r="M29" i="8"/>
  <c r="K29" i="8"/>
  <c r="I29" i="8"/>
  <c r="M10" i="7"/>
  <c r="K10" i="7"/>
  <c r="I10" i="7"/>
  <c r="G10" i="7"/>
  <c r="E10" i="7"/>
  <c r="C10" i="7"/>
  <c r="I11" i="6"/>
  <c r="G11" i="6"/>
  <c r="E11" i="6"/>
  <c r="W39" i="1"/>
  <c r="U39" i="1"/>
  <c r="O39" i="1"/>
  <c r="K39" i="1"/>
  <c r="G39" i="1"/>
  <c r="E39" i="1"/>
  <c r="I36" i="9" l="1"/>
  <c r="Q36" i="9"/>
  <c r="Q34" i="10"/>
  <c r="I34" i="10"/>
  <c r="S29" i="8"/>
</calcChain>
</file>

<file path=xl/sharedStrings.xml><?xml version="1.0" encoding="utf-8"?>
<sst xmlns="http://schemas.openxmlformats.org/spreadsheetml/2006/main" count="836" uniqueCount="112">
  <si>
    <t>صندوق سرمایه‌گذاری بخشی صنایع مفید</t>
  </si>
  <si>
    <t>صورت وضعیت پورتفوی</t>
  </si>
  <si>
    <t>برای ماه منتهی به 1403/07/30</t>
  </si>
  <si>
    <t>نام شرکت</t>
  </si>
  <si>
    <t>1403/06/31</t>
  </si>
  <si>
    <t>تغییرات طی دوره</t>
  </si>
  <si>
    <t>1403/07/30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</si>
  <si>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</si>
  <si>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</si>
  <si>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</si>
  <si>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</si>
  <si>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</si>
  <si>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</si>
  <si>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</si>
  <si>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</si>
  <si>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</si>
  <si>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الکتریک‌ خودرو شرق‌</t>
  </si>
  <si>
    <t>ایران خودرو دیزل</t>
  </si>
  <si>
    <t>ایران‌ خودرو</t>
  </si>
  <si>
    <t>ایرکا پارت صنعت</t>
  </si>
  <si>
    <t>بهمن  دیزل</t>
  </si>
  <si>
    <t>پارس خودرو</t>
  </si>
  <si>
    <t>پارس فنر</t>
  </si>
  <si>
    <t>تولیدمحورخودرو</t>
  </si>
  <si>
    <t>چرخشگر</t>
  </si>
  <si>
    <t>رادیاتور ایران‌</t>
  </si>
  <si>
    <t>ریخته‌گری‌ تراکتورسازی‌ ایران‌</t>
  </si>
  <si>
    <t>رینگ‌سازی‌مشهد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</si>
  <si>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</si>
  <si>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</si>
  <si>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</si>
  <si>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</si>
  <si>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</si>
  <si>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صنایع‌ریخته‌گری‌ایران‌</t>
  </si>
  <si>
    <t>فنرسازی‌خاور</t>
  </si>
  <si>
    <t>فنرسازی‌زر</t>
  </si>
  <si>
    <t>قطعات‌ اتومبیل‌ ایران‌</t>
  </si>
  <si>
    <t>گروه‌بهمن‌</t>
  </si>
  <si>
    <t>گسترش‌سرمایه‌گذاری‌ایران‌خودرو</t>
  </si>
  <si>
    <t>لنت‌ ترمزایران‌</t>
  </si>
  <si>
    <t>لیزینگ رایان‌ سایپا</t>
  </si>
  <si>
    <t>موتورسازان‌تراکتورسازی‌ایران‌</t>
  </si>
  <si>
    <t>نشاسته و گلوکز آردینه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</si>
  <si>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</si>
  <si>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</si>
  <si>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</si>
  <si>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</si>
  <si>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</si>
  <si>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</si>
  <si>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</si>
  <si>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</si>
  <si>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1403/07/01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</si>
  <si>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</si>
  <si>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</si>
  <si>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</si>
  <si>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</si>
  <si>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</si>
  <si>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</si>
  <si>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</si>
  <si>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</si>
  <si>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</si>
  <si>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</si>
  <si>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</si>
  <si>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</si>
  <si>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</si>
  <si>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</si>
  <si>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1403/04/11</t>
  </si>
  <si>
    <t>1403/04/17</t>
  </si>
  <si>
    <t>1403/05/23</t>
  </si>
  <si>
    <t>1403/04/23</t>
  </si>
  <si>
    <t>1403/04/10</t>
  </si>
  <si>
    <t>1403/02/31</t>
  </si>
  <si>
    <t>1403/03/10</t>
  </si>
  <si>
    <t>1403/04/31</t>
  </si>
  <si>
    <t>1403/04/30</t>
  </si>
  <si>
    <t>1403/04/13</t>
  </si>
  <si>
    <t>1403/03/01</t>
  </si>
  <si>
    <t>1403/03/30</t>
  </si>
  <si>
    <t>1403/04/28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</si>
  <si>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</si>
  <si>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</si>
  <si>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</si>
  <si>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</si>
  <si>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</si>
  <si>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</si>
  <si>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</si>
  <si>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</si>
  <si>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</si>
  <si>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</si>
  <si>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</si>
  <si>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</si>
  <si>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</si>
  <si>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</si>
  <si>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1- سرمایه گذاری ها</t>
  </si>
  <si>
    <t>1-1-سرمایه‌گذاری در سهام و حق تقدم سهام</t>
  </si>
  <si>
    <t>2- درآمد حاصل از سرمایه گذاری ها</t>
  </si>
  <si>
    <t>درآمد ناشی از تغییر قیمت اوراق بهادار</t>
  </si>
  <si>
    <t>ارزش دفتری برابر است با میانگین موزون خالص ارزش فروش هر سهم/ورقه در ابتدای دوره با خرید طی دوره ضربدر تعداد در پایان دوره</t>
  </si>
  <si>
    <t>سود(زیان) حاصل از فروش اوراق بهادار</t>
  </si>
  <si>
    <t>سود سپرده بانکی</t>
  </si>
  <si>
    <t>1-2-درآمد حاصل از سرمایه­گذاری در سهام و حق تقدم سهام:</t>
  </si>
  <si>
    <t>صندوق سرمایه‌گذاری بخشی صنایع مفید-خودران</t>
  </si>
  <si>
    <t xml:space="preserve">از ابتدای سال مالی </t>
  </si>
  <si>
    <t>تا پایان ماه</t>
  </si>
  <si>
    <t>درآمد حاصل از سرمایه گذاری در سهام و حق تقدم سهام</t>
  </si>
  <si>
    <t>درآمد حاصل از سرمایه گذاری در سپرده بانکی و گواهی سپرده</t>
  </si>
  <si>
    <t>یادداشت</t>
  </si>
  <si>
    <t>1-2</t>
  </si>
  <si>
    <t>2-2</t>
  </si>
  <si>
    <t>2-1- سرمایه‌گذاری در  سپرده‌ بانکی</t>
  </si>
  <si>
    <t>2-2-درآمد حاصل از سرمایه­گذاری در سپرده بانکی و گواهی سپرده:</t>
  </si>
  <si>
    <t>3-2-سایر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</si>
</sst>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1"/>
  <sheetViews>
    <sheetView rightToLeft="1" tabSelected="1" workbookViewId="0">
      <selection activeCell="C13" sqref="C13"/>
    </sheetView>
  </sheetViews>
  <sheetFormatPr defaultRowHeight="22.5"/>
  <cols>
    <col min="1" max="1" width="40" style="14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42578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4.140625" style="1" bestFit="1" customWidth="1"/>
    <col min="18" max="18" width="1.28515625" style="1" customWidth="1"/>
    <col min="19" max="19" width="11.285156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/>
      <c r="S2" s="17" t="s">
        <v>0</v>
      </c>
      <c r="T2" s="17" t="s">
        <v>0</v>
      </c>
      <c r="U2" s="17" t="s">
        <v>0</v>
      </c>
      <c r="V2" s="17" t="s">
        <v>0</v>
      </c>
      <c r="W2" s="17" t="s">
        <v>0</v>
      </c>
      <c r="X2" s="17" t="s">
        <v>0</v>
      </c>
      <c r="Y2" s="17" t="s">
        <v>0</v>
      </c>
    </row>
    <row r="3" spans="1:25" ht="24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/>
      <c r="S3" s="17" t="s">
        <v>1</v>
      </c>
      <c r="T3" s="17" t="s">
        <v>1</v>
      </c>
      <c r="U3" s="17" t="s">
        <v>1</v>
      </c>
      <c r="V3" s="17" t="s">
        <v>1</v>
      </c>
      <c r="W3" s="17" t="s">
        <v>1</v>
      </c>
      <c r="X3" s="17" t="s">
        <v>1</v>
      </c>
      <c r="Y3" s="17" t="s">
        <v>1</v>
      </c>
    </row>
    <row r="4" spans="1:25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/>
      <c r="S4" s="17" t="s">
        <v>2</v>
      </c>
      <c r="T4" s="17" t="s">
        <v>2</v>
      </c>
      <c r="U4" s="17" t="s">
        <v>2</v>
      </c>
      <c r="V4" s="17" t="s">
        <v>2</v>
      </c>
      <c r="W4" s="17" t="s">
        <v>2</v>
      </c>
      <c r="X4" s="17" t="s">
        <v>2</v>
      </c>
      <c r="Y4" s="17" t="s">
        <v>2</v>
      </c>
    </row>
    <row r="5" spans="1:25" ht="25.5">
      <c r="A5" s="18" t="s">
        <v>93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5"/>
      <c r="Y5" s="5"/>
    </row>
    <row r="6" spans="1:25" ht="25.5">
      <c r="A6" s="18" t="s">
        <v>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5"/>
      <c r="Y6" s="5"/>
    </row>
    <row r="7" spans="1:25">
      <c r="Y7" s="3"/>
    </row>
    <row r="8" spans="1:25" ht="24.75" thickBot="1">
      <c r="A8" s="20" t="s">
        <v>3</v>
      </c>
      <c r="C8" s="16" t="s">
        <v>51</v>
      </c>
      <c r="D8" s="16" t="s">
        <v>4</v>
      </c>
      <c r="E8" s="16" t="s">
        <v>4</v>
      </c>
      <c r="F8" s="16" t="s">
        <v>4</v>
      </c>
      <c r="G8" s="16" t="s">
        <v>4</v>
      </c>
      <c r="I8" s="16" t="s">
        <v>5</v>
      </c>
      <c r="J8" s="16" t="s">
        <v>5</v>
      </c>
      <c r="K8" s="16" t="s">
        <v>5</v>
      </c>
      <c r="L8" s="16" t="s">
        <v>5</v>
      </c>
      <c r="M8" s="16" t="s">
        <v>5</v>
      </c>
      <c r="N8" s="16" t="s">
        <v>5</v>
      </c>
      <c r="O8" s="16" t="s">
        <v>5</v>
      </c>
      <c r="Q8" s="16" t="s">
        <v>6</v>
      </c>
      <c r="R8" s="16"/>
      <c r="S8" s="16" t="s">
        <v>6</v>
      </c>
      <c r="T8" s="16" t="s">
        <v>6</v>
      </c>
      <c r="U8" s="16" t="s">
        <v>6</v>
      </c>
      <c r="V8" s="16" t="s">
        <v>6</v>
      </c>
      <c r="W8" s="16" t="s">
        <v>6</v>
      </c>
      <c r="X8" s="16" t="s">
        <v>6</v>
      </c>
      <c r="Y8" s="16" t="s">
        <v>6</v>
      </c>
    </row>
    <row r="9" spans="1:25" ht="24.75" thickBot="1">
      <c r="A9" s="20" t="s">
        <v>3</v>
      </c>
      <c r="C9" s="16" t="s">
        <v>7</v>
      </c>
      <c r="E9" s="16" t="s">
        <v>8</v>
      </c>
      <c r="G9" s="16" t="s">
        <v>9</v>
      </c>
      <c r="I9" s="16" t="s">
        <v>10</v>
      </c>
      <c r="J9" s="16" t="s">
        <v>10</v>
      </c>
      <c r="K9" s="16" t="s">
        <v>10</v>
      </c>
      <c r="M9" s="16" t="s">
        <v>11</v>
      </c>
      <c r="N9" s="16" t="s">
        <v>11</v>
      </c>
      <c r="O9" s="16" t="s">
        <v>11</v>
      </c>
      <c r="Q9" s="16" t="s">
        <v>7</v>
      </c>
      <c r="R9" s="6"/>
      <c r="S9" s="16" t="s">
        <v>12</v>
      </c>
      <c r="U9" s="16" t="s">
        <v>8</v>
      </c>
      <c r="W9" s="16" t="s">
        <v>9</v>
      </c>
      <c r="Y9" s="16" t="s">
        <v>13</v>
      </c>
    </row>
    <row r="10" spans="1:25" ht="24.75" thickBot="1">
      <c r="A10" s="20" t="s">
        <v>3</v>
      </c>
      <c r="C10" s="16" t="s">
        <v>7</v>
      </c>
      <c r="E10" s="16" t="s">
        <v>8</v>
      </c>
      <c r="G10" s="16" t="s">
        <v>9</v>
      </c>
      <c r="I10" s="16" t="s">
        <v>7</v>
      </c>
      <c r="K10" s="16" t="s">
        <v>8</v>
      </c>
      <c r="M10" s="16" t="s">
        <v>7</v>
      </c>
      <c r="O10" s="16" t="s">
        <v>14</v>
      </c>
      <c r="Q10" s="16" t="s">
        <v>7</v>
      </c>
      <c r="R10" s="6"/>
      <c r="S10" s="16" t="s">
        <v>12</v>
      </c>
      <c r="U10" s="16" t="s">
        <v>8</v>
      </c>
      <c r="W10" s="16" t="s">
        <v>9</v>
      </c>
      <c r="Y10" s="16" t="s">
        <v>13</v>
      </c>
    </row>
    <row r="11" spans="1:25" ht="24">
      <c r="A11" s="13" t="s">
        <v>15</v>
      </c>
      <c r="C11" s="3">
        <v>48372055</v>
      </c>
      <c r="E11" s="3">
        <v>86477310936</v>
      </c>
      <c r="G11" s="3">
        <v>96216566787</v>
      </c>
      <c r="I11" s="3">
        <v>10365440</v>
      </c>
      <c r="K11" s="3">
        <v>0</v>
      </c>
      <c r="M11" s="3">
        <v>-800000</v>
      </c>
      <c r="O11" s="3">
        <v>1181329029</v>
      </c>
      <c r="Q11" s="3">
        <v>57937495</v>
      </c>
      <c r="R11" s="3"/>
      <c r="S11" s="3">
        <v>1463</v>
      </c>
      <c r="U11" s="3">
        <v>85299496854</v>
      </c>
      <c r="W11" s="3">
        <v>84258217982</v>
      </c>
      <c r="Y11" s="8">
        <v>1.5039257881402009E-2</v>
      </c>
    </row>
    <row r="12" spans="1:25" ht="24">
      <c r="A12" s="13" t="s">
        <v>16</v>
      </c>
      <c r="C12" s="3">
        <v>11699510</v>
      </c>
      <c r="E12" s="3">
        <v>72824832559</v>
      </c>
      <c r="G12" s="3">
        <v>57672663762.9645</v>
      </c>
      <c r="I12" s="3">
        <v>0</v>
      </c>
      <c r="K12" s="3">
        <v>0</v>
      </c>
      <c r="M12" s="3">
        <v>-573843</v>
      </c>
      <c r="O12" s="3">
        <v>2732225918</v>
      </c>
      <c r="Q12" s="3">
        <v>11125667</v>
      </c>
      <c r="R12" s="3"/>
      <c r="S12" s="3">
        <v>4584</v>
      </c>
      <c r="U12" s="3">
        <v>69252886350</v>
      </c>
      <c r="W12" s="3">
        <v>50696607185.708397</v>
      </c>
      <c r="Y12" s="8">
        <v>9.0488425632368093E-3</v>
      </c>
    </row>
    <row r="13" spans="1:25" ht="24">
      <c r="A13" s="13" t="s">
        <v>17</v>
      </c>
      <c r="C13" s="3">
        <v>367546868</v>
      </c>
      <c r="E13" s="3">
        <v>967335439497</v>
      </c>
      <c r="G13" s="3">
        <v>573615143692.578</v>
      </c>
      <c r="I13" s="3">
        <v>0</v>
      </c>
      <c r="K13" s="3">
        <v>0</v>
      </c>
      <c r="M13" s="3">
        <v>-6400000</v>
      </c>
      <c r="O13" s="3">
        <v>9415641755</v>
      </c>
      <c r="Q13" s="3">
        <v>361146868</v>
      </c>
      <c r="R13" s="3"/>
      <c r="S13" s="3">
        <v>1431</v>
      </c>
      <c r="U13" s="3">
        <v>950491473865</v>
      </c>
      <c r="W13" s="3">
        <v>513726201157.75702</v>
      </c>
      <c r="Y13" s="8">
        <v>9.1695041797525578E-2</v>
      </c>
    </row>
    <row r="14" spans="1:25" ht="24">
      <c r="A14" s="13" t="s">
        <v>18</v>
      </c>
      <c r="C14" s="3">
        <v>599712950</v>
      </c>
      <c r="E14" s="3">
        <v>1646372341407</v>
      </c>
      <c r="G14" s="3">
        <v>1526130324345.6001</v>
      </c>
      <c r="I14" s="3">
        <v>0</v>
      </c>
      <c r="K14" s="3">
        <v>0</v>
      </c>
      <c r="M14" s="3">
        <v>-35048460</v>
      </c>
      <c r="O14" s="3">
        <v>85420760741</v>
      </c>
      <c r="Q14" s="3">
        <v>564664490</v>
      </c>
      <c r="R14" s="3"/>
      <c r="S14" s="3">
        <v>2168</v>
      </c>
      <c r="U14" s="3">
        <v>1550154950808</v>
      </c>
      <c r="W14" s="3">
        <v>1216908668264.8</v>
      </c>
      <c r="Y14" s="8">
        <v>0.21720615173771571</v>
      </c>
    </row>
    <row r="15" spans="1:25" ht="24">
      <c r="A15" s="13" t="s">
        <v>19</v>
      </c>
      <c r="C15" s="3">
        <v>37710072</v>
      </c>
      <c r="E15" s="3">
        <v>126006770182</v>
      </c>
      <c r="G15" s="3">
        <v>116842917772.177</v>
      </c>
      <c r="I15" s="3">
        <v>0</v>
      </c>
      <c r="K15" s="3">
        <v>0</v>
      </c>
      <c r="M15" s="3">
        <v>-15218</v>
      </c>
      <c r="O15" s="3">
        <v>45442882</v>
      </c>
      <c r="Q15" s="3">
        <v>37694854</v>
      </c>
      <c r="R15" s="3"/>
      <c r="S15" s="3">
        <v>2749</v>
      </c>
      <c r="U15" s="3">
        <v>125955919813</v>
      </c>
      <c r="W15" s="3">
        <v>103006595881.806</v>
      </c>
      <c r="Y15" s="8">
        <v>1.8385657756051575E-2</v>
      </c>
    </row>
    <row r="16" spans="1:25" ht="24">
      <c r="A16" s="13" t="s">
        <v>20</v>
      </c>
      <c r="C16" s="3">
        <v>95446678</v>
      </c>
      <c r="E16" s="3">
        <v>351578316839</v>
      </c>
      <c r="G16" s="3">
        <v>268222283541.69901</v>
      </c>
      <c r="I16" s="3">
        <v>0</v>
      </c>
      <c r="K16" s="3">
        <v>0</v>
      </c>
      <c r="M16" s="3">
        <v>-11612276</v>
      </c>
      <c r="O16" s="3">
        <v>32291436809</v>
      </c>
      <c r="Q16" s="3">
        <v>83834402</v>
      </c>
      <c r="R16" s="3"/>
      <c r="S16" s="3">
        <v>2587</v>
      </c>
      <c r="U16" s="3">
        <v>308804440003</v>
      </c>
      <c r="W16" s="3">
        <v>215589164366.05499</v>
      </c>
      <c r="Y16" s="8">
        <v>3.8480531834054636E-2</v>
      </c>
    </row>
    <row r="17" spans="1:25" ht="24">
      <c r="A17" s="13" t="s">
        <v>21</v>
      </c>
      <c r="C17" s="3">
        <v>302942819</v>
      </c>
      <c r="E17" s="3">
        <v>324780731036</v>
      </c>
      <c r="G17" s="3">
        <v>249043035730.68799</v>
      </c>
      <c r="I17" s="3">
        <v>0</v>
      </c>
      <c r="K17" s="3">
        <v>0</v>
      </c>
      <c r="M17" s="3">
        <v>-16800000</v>
      </c>
      <c r="O17" s="3">
        <v>13758248842</v>
      </c>
      <c r="Q17" s="3">
        <v>286142819</v>
      </c>
      <c r="R17" s="3"/>
      <c r="S17" s="3">
        <v>767</v>
      </c>
      <c r="U17" s="3">
        <v>306769687575</v>
      </c>
      <c r="W17" s="3">
        <v>218165686497.07101</v>
      </c>
      <c r="Y17" s="8">
        <v>3.8940415530785172E-2</v>
      </c>
    </row>
    <row r="18" spans="1:25" ht="24">
      <c r="A18" s="13" t="s">
        <v>22</v>
      </c>
      <c r="C18" s="3">
        <v>6096652</v>
      </c>
      <c r="E18" s="3">
        <v>63806955424</v>
      </c>
      <c r="G18" s="3">
        <v>63088523743.445999</v>
      </c>
      <c r="I18" s="3">
        <v>0</v>
      </c>
      <c r="K18" s="3">
        <v>0</v>
      </c>
      <c r="M18" s="3">
        <v>-565800</v>
      </c>
      <c r="O18" s="3">
        <v>4974136786</v>
      </c>
      <c r="Q18" s="3">
        <v>5530852</v>
      </c>
      <c r="R18" s="3"/>
      <c r="S18" s="3">
        <v>8380</v>
      </c>
      <c r="U18" s="3">
        <v>57885348716</v>
      </c>
      <c r="W18" s="3">
        <v>46072765948.428001</v>
      </c>
      <c r="Y18" s="8">
        <v>8.2235326713877271E-3</v>
      </c>
    </row>
    <row r="19" spans="1:25" ht="24">
      <c r="A19" s="13" t="s">
        <v>23</v>
      </c>
      <c r="C19" s="3">
        <v>11311505</v>
      </c>
      <c r="E19" s="3">
        <v>55542660252</v>
      </c>
      <c r="G19" s="3">
        <v>85006163682.089996</v>
      </c>
      <c r="I19" s="3">
        <v>0</v>
      </c>
      <c r="K19" s="3">
        <v>0</v>
      </c>
      <c r="M19" s="3">
        <v>-339346</v>
      </c>
      <c r="O19" s="3">
        <v>2579619239</v>
      </c>
      <c r="Q19" s="3">
        <v>10972159</v>
      </c>
      <c r="R19" s="3"/>
      <c r="S19" s="3">
        <v>7390</v>
      </c>
      <c r="U19" s="3">
        <v>53876376272</v>
      </c>
      <c r="W19" s="3">
        <v>80601803692.690506</v>
      </c>
      <c r="Y19" s="8">
        <v>1.4386624123708296E-2</v>
      </c>
    </row>
    <row r="20" spans="1:25" ht="24">
      <c r="A20" s="13" t="s">
        <v>24</v>
      </c>
      <c r="C20" s="3">
        <v>4279184</v>
      </c>
      <c r="E20" s="3">
        <v>89035421630</v>
      </c>
      <c r="G20" s="3">
        <v>69633443139.623993</v>
      </c>
      <c r="I20" s="3">
        <v>0</v>
      </c>
      <c r="K20" s="3">
        <v>0</v>
      </c>
      <c r="M20" s="3">
        <v>0</v>
      </c>
      <c r="O20" s="3">
        <v>0</v>
      </c>
      <c r="Q20" s="3">
        <v>4279184</v>
      </c>
      <c r="R20" s="3"/>
      <c r="S20" s="3">
        <v>15530</v>
      </c>
      <c r="U20" s="3">
        <v>89035421630</v>
      </c>
      <c r="W20" s="3">
        <v>66060315941.255997</v>
      </c>
      <c r="Y20" s="8">
        <v>1.1791112498720079E-2</v>
      </c>
    </row>
    <row r="21" spans="1:25" ht="24">
      <c r="A21" s="13" t="s">
        <v>25</v>
      </c>
      <c r="C21" s="3">
        <v>34284423</v>
      </c>
      <c r="E21" s="3">
        <v>118289138675</v>
      </c>
      <c r="G21" s="3">
        <v>112908466853.276</v>
      </c>
      <c r="I21" s="3">
        <v>0</v>
      </c>
      <c r="K21" s="3">
        <v>0</v>
      </c>
      <c r="M21" s="3">
        <v>-1919615</v>
      </c>
      <c r="O21" s="3">
        <v>6070874837</v>
      </c>
      <c r="Q21" s="3">
        <v>32364808</v>
      </c>
      <c r="R21" s="3"/>
      <c r="S21" s="3">
        <v>3025</v>
      </c>
      <c r="U21" s="3">
        <v>111666025754</v>
      </c>
      <c r="W21" s="3">
        <v>97321018112.009995</v>
      </c>
      <c r="Y21" s="8">
        <v>1.7370838402727542E-2</v>
      </c>
    </row>
    <row r="22" spans="1:25" ht="24">
      <c r="A22" s="13" t="s">
        <v>26</v>
      </c>
      <c r="C22" s="3">
        <v>18175595</v>
      </c>
      <c r="E22" s="3">
        <v>78441444542</v>
      </c>
      <c r="G22" s="3">
        <v>84898948535.615204</v>
      </c>
      <c r="I22" s="3">
        <v>0</v>
      </c>
      <c r="K22" s="3">
        <v>0</v>
      </c>
      <c r="M22" s="3">
        <v>-1490536</v>
      </c>
      <c r="O22" s="3">
        <v>6755181553</v>
      </c>
      <c r="Q22" s="3">
        <v>16685059</v>
      </c>
      <c r="R22" s="3"/>
      <c r="S22" s="3">
        <v>4408</v>
      </c>
      <c r="U22" s="3">
        <v>72008653926</v>
      </c>
      <c r="W22" s="3">
        <v>73110131018.571594</v>
      </c>
      <c r="Y22" s="8">
        <v>1.3049434707559045E-2</v>
      </c>
    </row>
    <row r="23" spans="1:25" ht="24">
      <c r="A23" s="13" t="s">
        <v>27</v>
      </c>
      <c r="C23" s="3">
        <v>3289201</v>
      </c>
      <c r="E23" s="3">
        <v>55465585659</v>
      </c>
      <c r="G23" s="3">
        <v>37175695988.5485</v>
      </c>
      <c r="I23" s="3">
        <v>0</v>
      </c>
      <c r="K23" s="3">
        <v>0</v>
      </c>
      <c r="M23" s="3">
        <v>0</v>
      </c>
      <c r="O23" s="3">
        <v>0</v>
      </c>
      <c r="Q23" s="3">
        <v>3289201</v>
      </c>
      <c r="R23" s="3"/>
      <c r="S23" s="3">
        <v>11090</v>
      </c>
      <c r="U23" s="3">
        <v>55465585659</v>
      </c>
      <c r="W23" s="3">
        <v>36260199517.414497</v>
      </c>
      <c r="Y23" s="8">
        <v>6.4720866929559662E-3</v>
      </c>
    </row>
    <row r="24" spans="1:25" ht="24">
      <c r="A24" s="13" t="s">
        <v>28</v>
      </c>
      <c r="C24" s="3">
        <v>93628788</v>
      </c>
      <c r="E24" s="3">
        <v>398213654398</v>
      </c>
      <c r="G24" s="3">
        <v>363444975658.01703</v>
      </c>
      <c r="I24" s="3">
        <v>0</v>
      </c>
      <c r="K24" s="3">
        <v>0</v>
      </c>
      <c r="M24" s="3">
        <v>-6408864</v>
      </c>
      <c r="O24" s="3">
        <v>23177846088</v>
      </c>
      <c r="Q24" s="3">
        <v>87219924</v>
      </c>
      <c r="R24" s="3"/>
      <c r="S24" s="3">
        <v>3287</v>
      </c>
      <c r="U24" s="3">
        <v>370956042623</v>
      </c>
      <c r="W24" s="3">
        <v>284986073441.38098</v>
      </c>
      <c r="Y24" s="8">
        <v>5.0867193180001866E-2</v>
      </c>
    </row>
    <row r="25" spans="1:25" ht="24">
      <c r="A25" s="13" t="s">
        <v>29</v>
      </c>
      <c r="C25" s="3">
        <v>356105488</v>
      </c>
      <c r="E25" s="3">
        <v>871819232707</v>
      </c>
      <c r="G25" s="3">
        <v>858417651340.02002</v>
      </c>
      <c r="I25" s="3">
        <v>0</v>
      </c>
      <c r="K25" s="3">
        <v>0</v>
      </c>
      <c r="M25" s="3">
        <v>-30431165</v>
      </c>
      <c r="O25" s="3">
        <v>69371244779</v>
      </c>
      <c r="Q25" s="3">
        <v>325674323</v>
      </c>
      <c r="R25" s="3"/>
      <c r="S25" s="3">
        <v>2143</v>
      </c>
      <c r="U25" s="3">
        <v>797317502700</v>
      </c>
      <c r="W25" s="3">
        <v>693767449747.57495</v>
      </c>
      <c r="Y25" s="8">
        <v>0.12383062253589722</v>
      </c>
    </row>
    <row r="26" spans="1:25" ht="24">
      <c r="A26" s="13" t="s">
        <v>30</v>
      </c>
      <c r="C26" s="3">
        <v>5412018</v>
      </c>
      <c r="E26" s="3">
        <v>122509977953</v>
      </c>
      <c r="G26" s="3">
        <v>88175192318.630997</v>
      </c>
      <c r="I26" s="3">
        <v>0</v>
      </c>
      <c r="K26" s="3">
        <v>0</v>
      </c>
      <c r="M26" s="3">
        <v>0</v>
      </c>
      <c r="O26" s="3">
        <v>0</v>
      </c>
      <c r="Q26" s="3">
        <v>5412018</v>
      </c>
      <c r="R26" s="3"/>
      <c r="S26" s="3">
        <v>16610</v>
      </c>
      <c r="U26" s="3">
        <v>122509977953</v>
      </c>
      <c r="W26" s="3">
        <v>89358751947.069</v>
      </c>
      <c r="Y26" s="8">
        <v>1.5949652706627362E-2</v>
      </c>
    </row>
    <row r="27" spans="1:25" ht="24">
      <c r="A27" s="13" t="s">
        <v>31</v>
      </c>
      <c r="C27" s="3">
        <v>49856240</v>
      </c>
      <c r="E27" s="3">
        <v>297270392811</v>
      </c>
      <c r="G27" s="3">
        <v>268613006916.23999</v>
      </c>
      <c r="I27" s="3">
        <v>0</v>
      </c>
      <c r="K27" s="3">
        <v>0</v>
      </c>
      <c r="M27" s="3">
        <v>-1695688</v>
      </c>
      <c r="O27" s="3">
        <v>8838045749</v>
      </c>
      <c r="Q27" s="3">
        <v>48160552</v>
      </c>
      <c r="R27" s="3"/>
      <c r="S27" s="3">
        <v>4703</v>
      </c>
      <c r="U27" s="3">
        <v>287159765976</v>
      </c>
      <c r="W27" s="3">
        <v>225151406553.46701</v>
      </c>
      <c r="Y27" s="8">
        <v>4.0187297412833348E-2</v>
      </c>
    </row>
    <row r="28" spans="1:25" ht="24">
      <c r="A28" s="13" t="s">
        <v>32</v>
      </c>
      <c r="C28" s="3">
        <v>52432360</v>
      </c>
      <c r="E28" s="3">
        <v>240890660960</v>
      </c>
      <c r="G28" s="3">
        <v>189040645310.16599</v>
      </c>
      <c r="I28" s="3">
        <v>0</v>
      </c>
      <c r="K28" s="3">
        <v>0</v>
      </c>
      <c r="M28" s="3">
        <v>-1972971</v>
      </c>
      <c r="O28" s="3">
        <v>6957472806</v>
      </c>
      <c r="Q28" s="3">
        <v>50459389</v>
      </c>
      <c r="R28" s="3"/>
      <c r="S28" s="3">
        <v>3208</v>
      </c>
      <c r="U28" s="3">
        <v>231826215107</v>
      </c>
      <c r="W28" s="3">
        <v>160910571278.52399</v>
      </c>
      <c r="Y28" s="8">
        <v>2.8720944202955002E-2</v>
      </c>
    </row>
    <row r="29" spans="1:25" ht="24">
      <c r="A29" s="13" t="s">
        <v>33</v>
      </c>
      <c r="C29" s="3">
        <v>62754757</v>
      </c>
      <c r="E29" s="3">
        <v>108516951726</v>
      </c>
      <c r="G29" s="3">
        <v>101369720068.256</v>
      </c>
      <c r="I29" s="3">
        <v>0</v>
      </c>
      <c r="K29" s="3">
        <v>0</v>
      </c>
      <c r="M29" s="3">
        <v>-1074827</v>
      </c>
      <c r="O29" s="3">
        <v>1663615876</v>
      </c>
      <c r="Q29" s="3">
        <v>61679930</v>
      </c>
      <c r="R29" s="3"/>
      <c r="S29" s="3">
        <v>1520</v>
      </c>
      <c r="U29" s="3">
        <v>106658336455</v>
      </c>
      <c r="W29" s="3">
        <v>93195660313.080002</v>
      </c>
      <c r="Y29" s="8">
        <v>1.6634502870395074E-2</v>
      </c>
    </row>
    <row r="30" spans="1:25" ht="24">
      <c r="A30" s="13" t="s">
        <v>34</v>
      </c>
      <c r="C30" s="3">
        <v>17118431</v>
      </c>
      <c r="E30" s="3">
        <v>123106013944</v>
      </c>
      <c r="G30" s="3">
        <v>107714928204.03101</v>
      </c>
      <c r="I30" s="3">
        <v>0</v>
      </c>
      <c r="K30" s="3">
        <v>0</v>
      </c>
      <c r="M30" s="3">
        <v>-200000</v>
      </c>
      <c r="O30" s="3">
        <v>1266419714</v>
      </c>
      <c r="Q30" s="3">
        <v>16918431</v>
      </c>
      <c r="R30" s="3"/>
      <c r="S30" s="3">
        <v>6180</v>
      </c>
      <c r="U30" s="3">
        <v>121667727760</v>
      </c>
      <c r="W30" s="3">
        <v>103933795953.69901</v>
      </c>
      <c r="Y30" s="8">
        <v>1.8551153791012014E-2</v>
      </c>
    </row>
    <row r="31" spans="1:25" ht="24">
      <c r="A31" s="13" t="s">
        <v>35</v>
      </c>
      <c r="C31" s="3">
        <v>34941720</v>
      </c>
      <c r="E31" s="3">
        <v>140175372188</v>
      </c>
      <c r="G31" s="3">
        <v>114274257160.14</v>
      </c>
      <c r="I31" s="3">
        <v>0</v>
      </c>
      <c r="K31" s="3">
        <v>0</v>
      </c>
      <c r="M31" s="3">
        <v>-1230907</v>
      </c>
      <c r="O31" s="3">
        <v>3917132338</v>
      </c>
      <c r="Q31" s="3">
        <v>33710813</v>
      </c>
      <c r="R31" s="3"/>
      <c r="S31" s="3">
        <v>3144</v>
      </c>
      <c r="U31" s="3">
        <v>135237354060</v>
      </c>
      <c r="W31" s="3">
        <v>105356174635.37199</v>
      </c>
      <c r="Y31" s="8">
        <v>1.8805034306302031E-2</v>
      </c>
    </row>
    <row r="32" spans="1:25" ht="24">
      <c r="A32" s="13" t="s">
        <v>36</v>
      </c>
      <c r="C32" s="3">
        <v>13746341</v>
      </c>
      <c r="E32" s="3">
        <v>67781564375</v>
      </c>
      <c r="G32" s="3">
        <v>71328952414.880997</v>
      </c>
      <c r="I32" s="3">
        <v>0</v>
      </c>
      <c r="K32" s="3">
        <v>0</v>
      </c>
      <c r="M32" s="3">
        <v>-612391</v>
      </c>
      <c r="O32" s="3">
        <v>3098768154</v>
      </c>
      <c r="Q32" s="3">
        <v>13133950</v>
      </c>
      <c r="R32" s="3"/>
      <c r="S32" s="3">
        <v>4693</v>
      </c>
      <c r="U32" s="3">
        <v>64761937553</v>
      </c>
      <c r="W32" s="3">
        <v>61270883467.267502</v>
      </c>
      <c r="Y32" s="8">
        <v>1.0936246210220341E-2</v>
      </c>
    </row>
    <row r="33" spans="1:25" ht="24">
      <c r="A33" s="13" t="s">
        <v>37</v>
      </c>
      <c r="C33" s="3">
        <v>350872234</v>
      </c>
      <c r="E33" s="3">
        <v>658601647047</v>
      </c>
      <c r="G33" s="3">
        <v>560496762541.77405</v>
      </c>
      <c r="I33" s="3">
        <v>0</v>
      </c>
      <c r="K33" s="3">
        <v>0</v>
      </c>
      <c r="M33" s="3">
        <v>-28203459</v>
      </c>
      <c r="O33" s="3">
        <v>43301637178</v>
      </c>
      <c r="Q33" s="3">
        <v>322668775</v>
      </c>
      <c r="R33" s="3"/>
      <c r="S33" s="3">
        <v>1365</v>
      </c>
      <c r="U33" s="3">
        <v>605662591903</v>
      </c>
      <c r="W33" s="3">
        <v>437822242751.64398</v>
      </c>
      <c r="Y33" s="8">
        <v>7.8146936555938198E-2</v>
      </c>
    </row>
    <row r="34" spans="1:25" ht="24">
      <c r="A34" s="13" t="s">
        <v>38</v>
      </c>
      <c r="C34" s="3">
        <v>89687540</v>
      </c>
      <c r="E34" s="3">
        <v>392353155859</v>
      </c>
      <c r="G34" s="3">
        <v>303747334359.75897</v>
      </c>
      <c r="I34" s="3">
        <v>0</v>
      </c>
      <c r="K34" s="3">
        <v>0</v>
      </c>
      <c r="M34" s="3">
        <v>-4800000</v>
      </c>
      <c r="O34" s="3">
        <v>16772009273</v>
      </c>
      <c r="Q34" s="3">
        <v>84887540</v>
      </c>
      <c r="R34" s="3"/>
      <c r="S34" s="3">
        <v>3254</v>
      </c>
      <c r="U34" s="3">
        <v>371354752423</v>
      </c>
      <c r="W34" s="3">
        <v>274580522031.798</v>
      </c>
      <c r="Y34" s="8">
        <v>4.9009905252546102E-2</v>
      </c>
    </row>
    <row r="35" spans="1:25" ht="24">
      <c r="A35" s="13" t="s">
        <v>39</v>
      </c>
      <c r="C35" s="3">
        <v>3671895</v>
      </c>
      <c r="E35" s="3">
        <v>59038237004</v>
      </c>
      <c r="G35" s="3">
        <v>40588525139.220001</v>
      </c>
      <c r="I35" s="3">
        <v>0</v>
      </c>
      <c r="K35" s="3">
        <v>0</v>
      </c>
      <c r="M35" s="3">
        <v>-110157</v>
      </c>
      <c r="O35" s="3">
        <v>1225322529</v>
      </c>
      <c r="Q35" s="3">
        <v>3561738</v>
      </c>
      <c r="R35" s="3"/>
      <c r="S35" s="3">
        <v>10350</v>
      </c>
      <c r="U35" s="3">
        <v>57267087482</v>
      </c>
      <c r="W35" s="3">
        <v>36644647569.614998</v>
      </c>
      <c r="Y35" s="8">
        <v>6.5407068648219461E-3</v>
      </c>
    </row>
    <row r="36" spans="1:25" ht="24">
      <c r="A36" s="13" t="s">
        <v>40</v>
      </c>
      <c r="C36" s="3">
        <v>47692774</v>
      </c>
      <c r="E36" s="3">
        <v>36155319166</v>
      </c>
      <c r="G36" s="3">
        <v>39491698661.585098</v>
      </c>
      <c r="I36" s="3">
        <v>0</v>
      </c>
      <c r="K36" s="3">
        <v>0</v>
      </c>
      <c r="M36" s="3">
        <v>0</v>
      </c>
      <c r="O36" s="3">
        <v>0</v>
      </c>
      <c r="Q36" s="3">
        <v>47692774</v>
      </c>
      <c r="R36" s="3"/>
      <c r="S36" s="3">
        <v>800</v>
      </c>
      <c r="U36" s="3">
        <v>36155319166</v>
      </c>
      <c r="W36" s="3">
        <v>37927201595.760002</v>
      </c>
      <c r="Y36" s="8">
        <v>6.769630063151939E-3</v>
      </c>
    </row>
    <row r="37" spans="1:25" ht="24">
      <c r="A37" s="13" t="s">
        <v>41</v>
      </c>
      <c r="C37" s="3">
        <v>23451364</v>
      </c>
      <c r="E37" s="3">
        <v>92578725793</v>
      </c>
      <c r="G37" s="3">
        <v>90496517787.464401</v>
      </c>
      <c r="I37" s="3">
        <v>0</v>
      </c>
      <c r="K37" s="3">
        <v>0</v>
      </c>
      <c r="M37" s="3">
        <v>-1503541</v>
      </c>
      <c r="O37" s="3">
        <v>5567195531</v>
      </c>
      <c r="Q37" s="3">
        <v>21947823</v>
      </c>
      <c r="R37" s="3"/>
      <c r="S37" s="3">
        <v>3629</v>
      </c>
      <c r="U37" s="3">
        <v>86643211334</v>
      </c>
      <c r="W37" s="3">
        <v>79174740201.4814</v>
      </c>
      <c r="Y37" s="8">
        <v>1.4131907416288581E-2</v>
      </c>
    </row>
    <row r="38" spans="1:25" ht="24.75" thickBot="1">
      <c r="A38" s="13" t="s">
        <v>42</v>
      </c>
      <c r="C38" s="3">
        <v>547922</v>
      </c>
      <c r="E38" s="3">
        <v>7129563359</v>
      </c>
      <c r="G38" s="3">
        <v>7434634444.9650002</v>
      </c>
      <c r="I38" s="3">
        <v>0</v>
      </c>
      <c r="K38" s="3">
        <v>0</v>
      </c>
      <c r="M38" s="3">
        <v>-172046</v>
      </c>
      <c r="O38" s="3">
        <v>2318755068</v>
      </c>
      <c r="Q38" s="3">
        <v>375876</v>
      </c>
      <c r="R38" s="3"/>
      <c r="S38" s="3">
        <v>375876</v>
      </c>
      <c r="U38" s="3">
        <v>4890900087</v>
      </c>
      <c r="W38" s="3">
        <v>5570965508.5979996</v>
      </c>
      <c r="Y38" s="8">
        <v>9.9436219918749933E-4</v>
      </c>
    </row>
    <row r="39" spans="1:25" ht="23.25" thickBot="1">
      <c r="A39" s="14" t="s">
        <v>43</v>
      </c>
      <c r="C39" s="1" t="s">
        <v>43</v>
      </c>
      <c r="E39" s="4">
        <f>SUM(E11:E38)</f>
        <v>7652097417928</v>
      </c>
      <c r="G39" s="4">
        <f>SUM(G11:G38)</f>
        <v>6545088979900.4551</v>
      </c>
      <c r="I39" s="1" t="s">
        <v>43</v>
      </c>
      <c r="K39" s="4">
        <f>SUM(K11:K38)</f>
        <v>0</v>
      </c>
      <c r="M39" s="1" t="s">
        <v>43</v>
      </c>
      <c r="O39" s="4">
        <f>SUM(O11:O38)</f>
        <v>352700363474</v>
      </c>
      <c r="Q39" s="1" t="s">
        <v>43</v>
      </c>
      <c r="S39" s="1" t="s">
        <v>43</v>
      </c>
      <c r="U39" s="4">
        <f>SUM(U11:U38)</f>
        <v>7236734989807</v>
      </c>
      <c r="W39" s="4">
        <f>SUM(W11:W38)</f>
        <v>5491428462561.8975</v>
      </c>
      <c r="Y39" s="9">
        <f>SUM(Y11:Y38)</f>
        <v>0.98016562376600846</v>
      </c>
    </row>
    <row r="40" spans="1:25" ht="23.25" thickTop="1">
      <c r="G40" s="3"/>
      <c r="W40" s="3"/>
    </row>
    <row r="41" spans="1:25">
      <c r="G41" s="3"/>
      <c r="W41" s="3"/>
    </row>
  </sheetData>
  <mergeCells count="23"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workbookViewId="0">
      <selection activeCell="A3" sqref="A3:Q3"/>
    </sheetView>
  </sheetViews>
  <sheetFormatPr defaultRowHeight="22.5"/>
  <cols>
    <col min="1" max="1" width="40" style="14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4">
      <c r="A3" s="17" t="s">
        <v>52</v>
      </c>
      <c r="B3" s="17" t="s">
        <v>52</v>
      </c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  <c r="J3" s="17" t="s">
        <v>52</v>
      </c>
      <c r="K3" s="17" t="s">
        <v>52</v>
      </c>
      <c r="L3" s="17" t="s">
        <v>52</v>
      </c>
      <c r="M3" s="17" t="s">
        <v>52</v>
      </c>
      <c r="N3" s="17" t="s">
        <v>52</v>
      </c>
      <c r="O3" s="17" t="s">
        <v>52</v>
      </c>
      <c r="P3" s="17" t="s">
        <v>52</v>
      </c>
      <c r="Q3" s="17" t="s">
        <v>52</v>
      </c>
    </row>
    <row r="4" spans="1:17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5" spans="1:17" ht="25.5">
      <c r="A5" s="18" t="s">
        <v>96</v>
      </c>
      <c r="B5" s="18"/>
      <c r="C5" s="18"/>
      <c r="D5" s="18"/>
      <c r="E5" s="18"/>
      <c r="F5" s="18"/>
      <c r="G5" s="18"/>
      <c r="H5" s="18"/>
    </row>
    <row r="6" spans="1:17" ht="24">
      <c r="A6" s="20" t="s">
        <v>3</v>
      </c>
      <c r="C6" s="16" t="s">
        <v>54</v>
      </c>
      <c r="D6" s="16" t="s">
        <v>54</v>
      </c>
      <c r="E6" s="16" t="s">
        <v>54</v>
      </c>
      <c r="F6" s="16" t="s">
        <v>54</v>
      </c>
      <c r="G6" s="16" t="s">
        <v>54</v>
      </c>
      <c r="H6" s="16" t="s">
        <v>54</v>
      </c>
      <c r="I6" s="16" t="s">
        <v>54</v>
      </c>
      <c r="K6" s="16" t="s">
        <v>55</v>
      </c>
      <c r="L6" s="16" t="s">
        <v>55</v>
      </c>
      <c r="M6" s="16" t="s">
        <v>55</v>
      </c>
      <c r="N6" s="16" t="s">
        <v>55</v>
      </c>
      <c r="O6" s="16" t="s">
        <v>55</v>
      </c>
      <c r="P6" s="16" t="s">
        <v>55</v>
      </c>
      <c r="Q6" s="16" t="s">
        <v>55</v>
      </c>
    </row>
    <row r="7" spans="1:17" ht="24.75" thickBot="1">
      <c r="A7" s="20" t="s">
        <v>3</v>
      </c>
      <c r="C7" s="16" t="s">
        <v>7</v>
      </c>
      <c r="E7" s="16" t="s">
        <v>80</v>
      </c>
      <c r="G7" s="16" t="s">
        <v>81</v>
      </c>
      <c r="I7" s="16" t="s">
        <v>82</v>
      </c>
      <c r="K7" s="16" t="s">
        <v>7</v>
      </c>
      <c r="M7" s="16" t="s">
        <v>80</v>
      </c>
      <c r="O7" s="16" t="s">
        <v>81</v>
      </c>
      <c r="Q7" s="16" t="s">
        <v>82</v>
      </c>
    </row>
    <row r="8" spans="1:17" ht="24">
      <c r="A8" s="13" t="s">
        <v>42</v>
      </c>
      <c r="C8" s="3">
        <v>375876</v>
      </c>
      <c r="E8" s="3">
        <v>5570965508</v>
      </c>
      <c r="G8" s="3">
        <v>5195971172</v>
      </c>
      <c r="I8" s="3">
        <v>374994336</v>
      </c>
      <c r="K8" s="3">
        <v>375876</v>
      </c>
      <c r="M8" s="3">
        <v>5570965508</v>
      </c>
      <c r="O8" s="3">
        <v>4890900087</v>
      </c>
      <c r="Q8" s="3">
        <v>680065421</v>
      </c>
    </row>
    <row r="9" spans="1:17" ht="24">
      <c r="A9" s="13" t="s">
        <v>31</v>
      </c>
      <c r="C9" s="3">
        <v>48160552</v>
      </c>
      <c r="E9" s="3">
        <v>225151406553</v>
      </c>
      <c r="G9" s="3">
        <v>258502380081</v>
      </c>
      <c r="I9" s="3">
        <v>-33350973528</v>
      </c>
      <c r="K9" s="3">
        <v>48160552</v>
      </c>
      <c r="M9" s="3">
        <v>225151406553</v>
      </c>
      <c r="O9" s="3">
        <v>287159765976</v>
      </c>
      <c r="Q9" s="3">
        <v>-62008359423</v>
      </c>
    </row>
    <row r="10" spans="1:17" ht="24">
      <c r="A10" s="13" t="s">
        <v>26</v>
      </c>
      <c r="C10" s="3">
        <v>16685059</v>
      </c>
      <c r="E10" s="3">
        <v>73110131018</v>
      </c>
      <c r="G10" s="3">
        <v>78466157919</v>
      </c>
      <c r="I10" s="3">
        <v>-5356026901</v>
      </c>
      <c r="K10" s="3">
        <v>16685059</v>
      </c>
      <c r="M10" s="3">
        <v>73110131018</v>
      </c>
      <c r="O10" s="3">
        <v>72008653926</v>
      </c>
      <c r="Q10" s="3">
        <v>1101477092</v>
      </c>
    </row>
    <row r="11" spans="1:17" ht="24">
      <c r="A11" s="13" t="s">
        <v>23</v>
      </c>
      <c r="C11" s="3">
        <v>10972159</v>
      </c>
      <c r="E11" s="3">
        <v>80601803692</v>
      </c>
      <c r="G11" s="3">
        <v>83339879702</v>
      </c>
      <c r="I11" s="3">
        <v>-2738076010</v>
      </c>
      <c r="K11" s="3">
        <v>10972159</v>
      </c>
      <c r="M11" s="3">
        <v>80601803692</v>
      </c>
      <c r="O11" s="3">
        <v>53876376272</v>
      </c>
      <c r="Q11" s="3">
        <v>26725427420</v>
      </c>
    </row>
    <row r="12" spans="1:17" ht="24">
      <c r="A12" s="13" t="s">
        <v>16</v>
      </c>
      <c r="C12" s="3">
        <v>11125667</v>
      </c>
      <c r="E12" s="3">
        <v>50696607185</v>
      </c>
      <c r="G12" s="3">
        <v>54100717553</v>
      </c>
      <c r="I12" s="3">
        <v>-3404110368</v>
      </c>
      <c r="K12" s="3">
        <v>11125667</v>
      </c>
      <c r="M12" s="3">
        <v>50696607185</v>
      </c>
      <c r="O12" s="3">
        <v>69252886350</v>
      </c>
      <c r="Q12" s="3">
        <v>-18556279165</v>
      </c>
    </row>
    <row r="13" spans="1:17" ht="24">
      <c r="A13" s="13" t="s">
        <v>27</v>
      </c>
      <c r="C13" s="3">
        <v>3289201</v>
      </c>
      <c r="E13" s="3">
        <v>36260199517</v>
      </c>
      <c r="G13" s="3">
        <v>37175695988</v>
      </c>
      <c r="I13" s="3">
        <v>-915496471</v>
      </c>
      <c r="K13" s="3">
        <v>3289201</v>
      </c>
      <c r="M13" s="3">
        <v>36260199517</v>
      </c>
      <c r="O13" s="3">
        <v>55465585659</v>
      </c>
      <c r="Q13" s="3">
        <v>-19205386142</v>
      </c>
    </row>
    <row r="14" spans="1:17" ht="24">
      <c r="A14" s="13" t="s">
        <v>19</v>
      </c>
      <c r="C14" s="3">
        <v>37694854</v>
      </c>
      <c r="E14" s="3">
        <v>103006595881</v>
      </c>
      <c r="G14" s="3">
        <v>116792067403</v>
      </c>
      <c r="I14" s="3">
        <v>-13785471522</v>
      </c>
      <c r="K14" s="3">
        <v>37694854</v>
      </c>
      <c r="M14" s="3">
        <v>103006595881</v>
      </c>
      <c r="O14" s="3">
        <v>125955919813</v>
      </c>
      <c r="Q14" s="3">
        <v>-22949323932</v>
      </c>
    </row>
    <row r="15" spans="1:17" ht="24">
      <c r="A15" s="13" t="s">
        <v>35</v>
      </c>
      <c r="C15" s="3">
        <v>33710813</v>
      </c>
      <c r="E15" s="3">
        <v>105356174635</v>
      </c>
      <c r="G15" s="3">
        <v>109336239032</v>
      </c>
      <c r="I15" s="3">
        <v>-3980064397</v>
      </c>
      <c r="K15" s="3">
        <v>33710813</v>
      </c>
      <c r="M15" s="3">
        <v>105356174635</v>
      </c>
      <c r="O15" s="3">
        <v>135237354060</v>
      </c>
      <c r="Q15" s="3">
        <v>-29881179425</v>
      </c>
    </row>
    <row r="16" spans="1:17" ht="24">
      <c r="A16" s="13" t="s">
        <v>36</v>
      </c>
      <c r="C16" s="3">
        <v>13133950</v>
      </c>
      <c r="E16" s="3">
        <v>61270883467</v>
      </c>
      <c r="G16" s="3">
        <v>68309325592</v>
      </c>
      <c r="I16" s="3">
        <v>-7038442125</v>
      </c>
      <c r="K16" s="3">
        <v>13133950</v>
      </c>
      <c r="M16" s="3">
        <v>61270883467</v>
      </c>
      <c r="O16" s="3">
        <v>64761937553</v>
      </c>
      <c r="Q16" s="3">
        <v>-3491054086</v>
      </c>
    </row>
    <row r="17" spans="1:17" ht="24">
      <c r="A17" s="13" t="s">
        <v>32</v>
      </c>
      <c r="C17" s="3">
        <v>50459389</v>
      </c>
      <c r="E17" s="3">
        <v>160910571278</v>
      </c>
      <c r="G17" s="3">
        <v>179976199457</v>
      </c>
      <c r="I17" s="3">
        <v>-19065628179</v>
      </c>
      <c r="K17" s="3">
        <v>50459389</v>
      </c>
      <c r="M17" s="3">
        <v>160910571278</v>
      </c>
      <c r="O17" s="3">
        <v>231826215107</v>
      </c>
      <c r="Q17" s="3">
        <v>-70915643829</v>
      </c>
    </row>
    <row r="18" spans="1:17" ht="24">
      <c r="A18" s="13" t="s">
        <v>34</v>
      </c>
      <c r="C18" s="3">
        <v>16918431</v>
      </c>
      <c r="E18" s="3">
        <v>103933795953</v>
      </c>
      <c r="G18" s="3">
        <v>106276642020</v>
      </c>
      <c r="I18" s="3">
        <v>-2342846067</v>
      </c>
      <c r="K18" s="3">
        <v>16918431</v>
      </c>
      <c r="M18" s="3">
        <v>103933795953</v>
      </c>
      <c r="O18" s="3">
        <v>121667727760</v>
      </c>
      <c r="Q18" s="3">
        <v>-17733931807</v>
      </c>
    </row>
    <row r="19" spans="1:17" ht="24">
      <c r="A19" s="13" t="s">
        <v>17</v>
      </c>
      <c r="C19" s="3">
        <v>361146868</v>
      </c>
      <c r="E19" s="3">
        <v>513726201157</v>
      </c>
      <c r="G19" s="3">
        <v>556771178060</v>
      </c>
      <c r="I19" s="3">
        <v>-43044976903</v>
      </c>
      <c r="K19" s="3">
        <v>361146868</v>
      </c>
      <c r="M19" s="3">
        <v>513726201157</v>
      </c>
      <c r="O19" s="3">
        <v>950491473865</v>
      </c>
      <c r="Q19" s="3">
        <v>-436765272708</v>
      </c>
    </row>
    <row r="20" spans="1:17" ht="24">
      <c r="A20" s="13" t="s">
        <v>25</v>
      </c>
      <c r="C20" s="3">
        <v>32364808</v>
      </c>
      <c r="E20" s="3">
        <v>97321018112</v>
      </c>
      <c r="G20" s="3">
        <v>106285353932</v>
      </c>
      <c r="I20" s="3">
        <v>-8964335820</v>
      </c>
      <c r="K20" s="3">
        <v>32364808</v>
      </c>
      <c r="M20" s="3">
        <v>97321018112</v>
      </c>
      <c r="O20" s="3">
        <v>111666025754</v>
      </c>
      <c r="Q20" s="3">
        <v>-14345007642</v>
      </c>
    </row>
    <row r="21" spans="1:17" ht="24">
      <c r="A21" s="13" t="s">
        <v>40</v>
      </c>
      <c r="C21" s="3">
        <v>47692774</v>
      </c>
      <c r="E21" s="3">
        <v>37927201595</v>
      </c>
      <c r="G21" s="3">
        <v>39491698661</v>
      </c>
      <c r="I21" s="3">
        <v>-1564497066</v>
      </c>
      <c r="K21" s="3">
        <v>47692774</v>
      </c>
      <c r="M21" s="3">
        <v>37927201595</v>
      </c>
      <c r="O21" s="3">
        <v>36155319166</v>
      </c>
      <c r="Q21" s="3">
        <v>1771882429</v>
      </c>
    </row>
    <row r="22" spans="1:17" ht="24">
      <c r="A22" s="13" t="s">
        <v>15</v>
      </c>
      <c r="C22" s="3">
        <v>57937495</v>
      </c>
      <c r="E22" s="3">
        <v>84258217982</v>
      </c>
      <c r="G22" s="3">
        <v>95038752704</v>
      </c>
      <c r="I22" s="3">
        <v>-10780534722</v>
      </c>
      <c r="K22" s="3">
        <v>57937495</v>
      </c>
      <c r="M22" s="3">
        <v>84258217982</v>
      </c>
      <c r="O22" s="3">
        <v>85299496854</v>
      </c>
      <c r="Q22" s="3">
        <v>-1041278872</v>
      </c>
    </row>
    <row r="23" spans="1:17" ht="24">
      <c r="A23" s="13" t="s">
        <v>39</v>
      </c>
      <c r="C23" s="3">
        <v>3561738</v>
      </c>
      <c r="E23" s="3">
        <v>36644647569</v>
      </c>
      <c r="G23" s="3">
        <v>38817375617</v>
      </c>
      <c r="I23" s="3">
        <v>-2172728048</v>
      </c>
      <c r="K23" s="3">
        <v>3561738</v>
      </c>
      <c r="M23" s="3">
        <v>36644647569</v>
      </c>
      <c r="O23" s="3">
        <v>57267087482</v>
      </c>
      <c r="Q23" s="3">
        <v>-20622439913</v>
      </c>
    </row>
    <row r="24" spans="1:17" ht="24">
      <c r="A24" s="13" t="s">
        <v>22</v>
      </c>
      <c r="C24" s="3">
        <v>5530852</v>
      </c>
      <c r="E24" s="3">
        <v>46072765948</v>
      </c>
      <c r="G24" s="3">
        <v>57166917035</v>
      </c>
      <c r="I24" s="3">
        <v>-11094151087</v>
      </c>
      <c r="K24" s="3">
        <v>5530852</v>
      </c>
      <c r="M24" s="3">
        <v>46072765948</v>
      </c>
      <c r="O24" s="3">
        <v>57885348716</v>
      </c>
      <c r="Q24" s="3">
        <v>-11812582768</v>
      </c>
    </row>
    <row r="25" spans="1:17" ht="24">
      <c r="A25" s="13" t="s">
        <v>18</v>
      </c>
      <c r="C25" s="3">
        <v>564664490</v>
      </c>
      <c r="E25" s="3">
        <v>1216908668264</v>
      </c>
      <c r="G25" s="3">
        <v>1429912933746</v>
      </c>
      <c r="I25" s="3">
        <v>-213004265482</v>
      </c>
      <c r="K25" s="3">
        <v>564664490</v>
      </c>
      <c r="M25" s="3">
        <v>1216908668264</v>
      </c>
      <c r="O25" s="3">
        <v>1550154950808</v>
      </c>
      <c r="Q25" s="3">
        <v>-333246282544</v>
      </c>
    </row>
    <row r="26" spans="1:17" ht="24">
      <c r="A26" s="13" t="s">
        <v>21</v>
      </c>
      <c r="C26" s="3">
        <v>286142819</v>
      </c>
      <c r="E26" s="3">
        <v>218165686497</v>
      </c>
      <c r="G26" s="3">
        <v>231031992269</v>
      </c>
      <c r="I26" s="3">
        <v>-12866305772</v>
      </c>
      <c r="K26" s="3">
        <v>286142819</v>
      </c>
      <c r="M26" s="3">
        <v>218165686497</v>
      </c>
      <c r="O26" s="3">
        <v>306769687575</v>
      </c>
      <c r="Q26" s="3">
        <v>-88604001078</v>
      </c>
    </row>
    <row r="27" spans="1:17" ht="24">
      <c r="A27" s="13" t="s">
        <v>30</v>
      </c>
      <c r="C27" s="3">
        <v>5412018</v>
      </c>
      <c r="E27" s="3">
        <v>89358751947</v>
      </c>
      <c r="G27" s="3">
        <v>88175192318</v>
      </c>
      <c r="I27" s="3">
        <v>1183559629</v>
      </c>
      <c r="K27" s="3">
        <v>5412018</v>
      </c>
      <c r="M27" s="3">
        <v>89358751947</v>
      </c>
      <c r="O27" s="3">
        <v>122509977953</v>
      </c>
      <c r="Q27" s="3">
        <v>-33151226006</v>
      </c>
    </row>
    <row r="28" spans="1:17" ht="24">
      <c r="A28" s="13" t="s">
        <v>37</v>
      </c>
      <c r="C28" s="3">
        <v>322668775</v>
      </c>
      <c r="E28" s="3">
        <v>437822242751</v>
      </c>
      <c r="G28" s="3">
        <v>507557707397</v>
      </c>
      <c r="I28" s="3">
        <v>-69735464646</v>
      </c>
      <c r="K28" s="3">
        <v>322668775</v>
      </c>
      <c r="M28" s="3">
        <v>437822242751</v>
      </c>
      <c r="O28" s="3">
        <v>605662591903</v>
      </c>
      <c r="Q28" s="3">
        <v>-167840349152</v>
      </c>
    </row>
    <row r="29" spans="1:17" ht="24">
      <c r="A29" s="13" t="s">
        <v>33</v>
      </c>
      <c r="C29" s="3">
        <v>61679930</v>
      </c>
      <c r="E29" s="3">
        <v>93195660313</v>
      </c>
      <c r="G29" s="3">
        <v>99511104797</v>
      </c>
      <c r="I29" s="3">
        <v>-6315444484</v>
      </c>
      <c r="K29" s="3">
        <v>61679930</v>
      </c>
      <c r="M29" s="3">
        <v>93195660313</v>
      </c>
      <c r="O29" s="3">
        <v>106658336455</v>
      </c>
      <c r="Q29" s="3">
        <v>-13462676142</v>
      </c>
    </row>
    <row r="30" spans="1:17" ht="24">
      <c r="A30" s="13" t="s">
        <v>24</v>
      </c>
      <c r="C30" s="3">
        <v>4279184</v>
      </c>
      <c r="E30" s="3">
        <v>66060315941</v>
      </c>
      <c r="G30" s="3">
        <v>69633443139</v>
      </c>
      <c r="I30" s="3">
        <v>-3573127198</v>
      </c>
      <c r="K30" s="3">
        <v>4279184</v>
      </c>
      <c r="M30" s="3">
        <v>66060315941</v>
      </c>
      <c r="O30" s="3">
        <v>89035421630</v>
      </c>
      <c r="Q30" s="3">
        <v>-22975105689</v>
      </c>
    </row>
    <row r="31" spans="1:17" ht="24">
      <c r="A31" s="13" t="s">
        <v>20</v>
      </c>
      <c r="C31" s="3">
        <v>83834402</v>
      </c>
      <c r="E31" s="3">
        <v>215589164366</v>
      </c>
      <c r="G31" s="3">
        <v>225448406705</v>
      </c>
      <c r="I31" s="3">
        <v>-9859242339</v>
      </c>
      <c r="K31" s="3">
        <v>83834402</v>
      </c>
      <c r="M31" s="3">
        <v>215589164366</v>
      </c>
      <c r="O31" s="3">
        <v>308804440003</v>
      </c>
      <c r="Q31" s="3">
        <v>-93215275637</v>
      </c>
    </row>
    <row r="32" spans="1:17" ht="24">
      <c r="A32" s="13" t="s">
        <v>38</v>
      </c>
      <c r="C32" s="3">
        <v>84887540</v>
      </c>
      <c r="E32" s="3">
        <v>274580522031</v>
      </c>
      <c r="G32" s="3">
        <v>282748930923</v>
      </c>
      <c r="I32" s="3">
        <v>-8168408892</v>
      </c>
      <c r="K32" s="3">
        <v>84887540</v>
      </c>
      <c r="M32" s="3">
        <v>274580522031</v>
      </c>
      <c r="O32" s="3">
        <v>371354752410</v>
      </c>
      <c r="Q32" s="3">
        <v>-96774230379</v>
      </c>
    </row>
    <row r="33" spans="1:17" ht="24">
      <c r="A33" s="13" t="s">
        <v>41</v>
      </c>
      <c r="C33" s="3">
        <v>21947823</v>
      </c>
      <c r="E33" s="3">
        <v>79174740201</v>
      </c>
      <c r="G33" s="3">
        <v>84561003328</v>
      </c>
      <c r="I33" s="3">
        <v>-5386263127</v>
      </c>
      <c r="K33" s="3">
        <v>21947823</v>
      </c>
      <c r="M33" s="3">
        <v>79174740201</v>
      </c>
      <c r="O33" s="3">
        <v>86643211334</v>
      </c>
      <c r="Q33" s="3">
        <v>-7468471133</v>
      </c>
    </row>
    <row r="34" spans="1:17" ht="24">
      <c r="A34" s="13" t="s">
        <v>29</v>
      </c>
      <c r="C34" s="3">
        <v>325674323</v>
      </c>
      <c r="E34" s="3">
        <v>693767449747</v>
      </c>
      <c r="G34" s="3">
        <v>783915921320</v>
      </c>
      <c r="I34" s="3">
        <v>-90148471573</v>
      </c>
      <c r="K34" s="3">
        <v>325674323</v>
      </c>
      <c r="M34" s="3">
        <v>693767449747</v>
      </c>
      <c r="O34" s="3">
        <v>797317502700</v>
      </c>
      <c r="Q34" s="3">
        <v>-103550052953</v>
      </c>
    </row>
    <row r="35" spans="1:17" ht="24.75" thickBot="1">
      <c r="A35" s="13" t="s">
        <v>28</v>
      </c>
      <c r="C35" s="3">
        <v>87219924</v>
      </c>
      <c r="E35" s="3">
        <v>284986073441</v>
      </c>
      <c r="G35" s="3">
        <v>336187363883</v>
      </c>
      <c r="I35" s="3">
        <v>-51201290442</v>
      </c>
      <c r="K35" s="3">
        <v>87219924</v>
      </c>
      <c r="M35" s="3">
        <v>284986073441</v>
      </c>
      <c r="O35" s="3">
        <v>370956042623</v>
      </c>
      <c r="Q35" s="3">
        <v>-85969969182</v>
      </c>
    </row>
    <row r="36" spans="1:17" ht="23.25" thickBot="1">
      <c r="A36" s="14" t="s">
        <v>43</v>
      </c>
      <c r="C36" s="1" t="s">
        <v>43</v>
      </c>
      <c r="E36" s="4">
        <f>SUM(E8:E35)</f>
        <v>5491428462549</v>
      </c>
      <c r="G36" s="4">
        <f>SUM(G8:G35)</f>
        <v>6129726551753</v>
      </c>
      <c r="I36" s="4">
        <f>SUM(I8:I35)</f>
        <v>-638298089204</v>
      </c>
      <c r="K36" s="1" t="s">
        <v>43</v>
      </c>
      <c r="M36" s="4">
        <f>SUM(M8:M35)</f>
        <v>5491428462549</v>
      </c>
      <c r="O36" s="4">
        <f>SUM(O8:O35)</f>
        <v>7236734989794</v>
      </c>
      <c r="Q36" s="4">
        <f>SUM(Q8:Q35)</f>
        <v>-1745306527245</v>
      </c>
    </row>
    <row r="37" spans="1:17" ht="23.25" thickTop="1">
      <c r="I37" s="3"/>
      <c r="Q37" s="3"/>
    </row>
    <row r="38" spans="1:17">
      <c r="I38" s="3"/>
      <c r="Q38" s="3"/>
    </row>
    <row r="40" spans="1:17">
      <c r="A40" s="19" t="s">
        <v>97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</sheetData>
  <mergeCells count="16">
    <mergeCell ref="A2:Q2"/>
    <mergeCell ref="A3:Q3"/>
    <mergeCell ref="A4:Q4"/>
    <mergeCell ref="A5:H5"/>
    <mergeCell ref="A40:Q40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2"/>
  <sheetViews>
    <sheetView rightToLeft="1" workbookViewId="0">
      <selection activeCell="C10" sqref="C10"/>
    </sheetView>
  </sheetViews>
  <sheetFormatPr defaultRowHeight="22.5"/>
  <cols>
    <col min="1" max="1" width="2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</row>
    <row r="3" spans="1:12" ht="24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</row>
    <row r="4" spans="1:12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</row>
    <row r="5" spans="1:12" ht="25.5">
      <c r="A5" s="18" t="s">
        <v>109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>
      <c r="K6" s="3"/>
    </row>
    <row r="7" spans="1:12" ht="24.75" thickBot="1">
      <c r="A7" s="16" t="s">
        <v>45</v>
      </c>
      <c r="C7" s="16" t="s">
        <v>51</v>
      </c>
      <c r="E7" s="16" t="s">
        <v>5</v>
      </c>
      <c r="F7" s="16" t="s">
        <v>5</v>
      </c>
      <c r="G7" s="16" t="s">
        <v>5</v>
      </c>
      <c r="I7" s="16" t="s">
        <v>6</v>
      </c>
      <c r="J7" s="16" t="s">
        <v>6</v>
      </c>
      <c r="K7" s="16" t="s">
        <v>6</v>
      </c>
    </row>
    <row r="8" spans="1:12" ht="24.75" thickBot="1">
      <c r="A8" s="16" t="s">
        <v>45</v>
      </c>
      <c r="C8" s="16" t="s">
        <v>46</v>
      </c>
      <c r="E8" s="16" t="s">
        <v>47</v>
      </c>
      <c r="G8" s="16" t="s">
        <v>48</v>
      </c>
      <c r="I8" s="16" t="s">
        <v>46</v>
      </c>
      <c r="K8" s="16" t="s">
        <v>44</v>
      </c>
    </row>
    <row r="9" spans="1:12" ht="24">
      <c r="A9" s="2" t="s">
        <v>49</v>
      </c>
      <c r="C9" s="3">
        <v>18288214356</v>
      </c>
      <c r="E9" s="3">
        <v>355211973647</v>
      </c>
      <c r="F9" s="3"/>
      <c r="G9" s="3">
        <v>373116393155</v>
      </c>
      <c r="I9" s="3">
        <v>383794848</v>
      </c>
      <c r="K9" s="8">
        <v>6.8503581381919933E-5</v>
      </c>
    </row>
    <row r="10" spans="1:12" ht="24.75" thickBot="1">
      <c r="A10" s="2" t="s">
        <v>50</v>
      </c>
      <c r="C10" s="3">
        <v>516891</v>
      </c>
      <c r="E10" s="3">
        <v>2185</v>
      </c>
      <c r="F10" s="3"/>
      <c r="G10" s="3">
        <v>0</v>
      </c>
      <c r="I10" s="3">
        <v>519076</v>
      </c>
      <c r="K10" s="8">
        <v>9.2649927935982788E-8</v>
      </c>
    </row>
    <row r="11" spans="1:12" ht="23.25" thickBot="1">
      <c r="A11" s="1" t="s">
        <v>43</v>
      </c>
      <c r="C11" s="4">
        <f>SUM(C9:C10)</f>
        <v>18288731247</v>
      </c>
      <c r="E11" s="4">
        <f>SUM(E9:E10)</f>
        <v>355211975832</v>
      </c>
      <c r="G11" s="4">
        <f>SUM(G9:G10)</f>
        <v>373116393155</v>
      </c>
      <c r="I11" s="4">
        <f>SUM(I9:I10)</f>
        <v>384313924</v>
      </c>
      <c r="K11" s="9">
        <f>SUM(K9:K10)</f>
        <v>6.8596231309855918E-5</v>
      </c>
    </row>
    <row r="12" spans="1:12" ht="23.25" thickTop="1">
      <c r="I12" s="3"/>
    </row>
  </sheetData>
  <mergeCells count="13">
    <mergeCell ref="I8"/>
    <mergeCell ref="K8"/>
    <mergeCell ref="I7:K7"/>
    <mergeCell ref="A2:K2"/>
    <mergeCell ref="A3:K3"/>
    <mergeCell ref="A4:K4"/>
    <mergeCell ref="A5:L5"/>
    <mergeCell ref="C8"/>
    <mergeCell ref="C7"/>
    <mergeCell ref="E8"/>
    <mergeCell ref="G8"/>
    <mergeCell ref="E7:G7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workbookViewId="0">
      <selection activeCell="C10" sqref="C10"/>
    </sheetView>
  </sheetViews>
  <sheetFormatPr defaultRowHeight="22.5"/>
  <cols>
    <col min="1" max="1" width="59.85546875" style="1" bestFit="1" customWidth="1"/>
    <col min="2" max="2" width="1" style="1" customWidth="1"/>
    <col min="3" max="3" width="23.140625" style="1" customWidth="1"/>
    <col min="4" max="4" width="1" style="1" customWidth="1"/>
    <col min="5" max="5" width="21.71093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17" t="s">
        <v>101</v>
      </c>
      <c r="B2" s="17" t="s">
        <v>0</v>
      </c>
      <c r="C2" s="17"/>
      <c r="D2" s="17"/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</row>
    <row r="3" spans="1:11" ht="24">
      <c r="A3" s="17" t="s">
        <v>52</v>
      </c>
      <c r="B3" s="17" t="s">
        <v>52</v>
      </c>
      <c r="C3" s="17"/>
      <c r="D3" s="17"/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</row>
    <row r="4" spans="1:11" ht="24">
      <c r="A4" s="17" t="s">
        <v>2</v>
      </c>
      <c r="B4" s="17" t="s">
        <v>2</v>
      </c>
      <c r="C4" s="17"/>
      <c r="D4" s="17"/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</row>
    <row r="5" spans="1:11" ht="25.5">
      <c r="A5" s="18" t="s">
        <v>95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1" ht="24.75" thickBot="1">
      <c r="A7" s="16" t="s">
        <v>56</v>
      </c>
      <c r="C7" s="21" t="s">
        <v>106</v>
      </c>
      <c r="E7" s="16" t="s">
        <v>46</v>
      </c>
      <c r="G7" s="16" t="s">
        <v>87</v>
      </c>
      <c r="I7" s="16" t="s">
        <v>13</v>
      </c>
    </row>
    <row r="8" spans="1:11" ht="24">
      <c r="A8" s="2" t="s">
        <v>104</v>
      </c>
      <c r="C8" s="22" t="s">
        <v>107</v>
      </c>
      <c r="E8" s="3">
        <v>-700960153851</v>
      </c>
      <c r="G8" s="10">
        <f>E8/$E$10</f>
        <v>1.0000906645549881</v>
      </c>
      <c r="I8" s="8">
        <v>-0.12511444902151239</v>
      </c>
    </row>
    <row r="9" spans="1:11" ht="24.75" thickBot="1">
      <c r="A9" s="2" t="s">
        <v>105</v>
      </c>
      <c r="C9" s="22" t="s">
        <v>108</v>
      </c>
      <c r="E9" s="3">
        <v>63546479</v>
      </c>
      <c r="G9" s="10">
        <f>E9/$E$10</f>
        <v>-9.0664554988026616E-5</v>
      </c>
      <c r="I9" s="8">
        <v>1.1342417487873537E-5</v>
      </c>
    </row>
    <row r="10" spans="1:11" ht="23.25" thickBot="1">
      <c r="A10" s="1" t="s">
        <v>43</v>
      </c>
      <c r="E10" s="4">
        <f>SUM(E8:E9)</f>
        <v>-700896607372</v>
      </c>
      <c r="G10" s="15">
        <f>SUM(G8:G9)</f>
        <v>1</v>
      </c>
      <c r="I10" s="9">
        <f>SUM(I8:I9)</f>
        <v>-0.12510310660402452</v>
      </c>
    </row>
    <row r="13" spans="1:11">
      <c r="I13" s="3"/>
    </row>
  </sheetData>
  <mergeCells count="8">
    <mergeCell ref="A7"/>
    <mergeCell ref="E7"/>
    <mergeCell ref="G7"/>
    <mergeCell ref="I7"/>
    <mergeCell ref="A2:I2"/>
    <mergeCell ref="A3:I3"/>
    <mergeCell ref="A4:I4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0"/>
  <sheetViews>
    <sheetView rightToLeft="1" workbookViewId="0">
      <selection activeCell="I38" sqref="I38"/>
    </sheetView>
  </sheetViews>
  <sheetFormatPr defaultRowHeight="22.5"/>
  <cols>
    <col min="1" max="1" width="40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21.425781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</row>
    <row r="3" spans="1:21" ht="24">
      <c r="A3" s="17" t="s">
        <v>52</v>
      </c>
      <c r="B3" s="17" t="s">
        <v>52</v>
      </c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  <c r="J3" s="17" t="s">
        <v>52</v>
      </c>
      <c r="K3" s="17" t="s">
        <v>52</v>
      </c>
      <c r="L3" s="17" t="s">
        <v>52</v>
      </c>
      <c r="M3" s="17" t="s">
        <v>52</v>
      </c>
      <c r="N3" s="17" t="s">
        <v>52</v>
      </c>
      <c r="O3" s="17" t="s">
        <v>52</v>
      </c>
      <c r="P3" s="17" t="s">
        <v>52</v>
      </c>
      <c r="Q3" s="17" t="s">
        <v>52</v>
      </c>
      <c r="R3" s="17" t="s">
        <v>52</v>
      </c>
      <c r="S3" s="17" t="s">
        <v>52</v>
      </c>
      <c r="T3" s="17" t="s">
        <v>52</v>
      </c>
      <c r="U3" s="17" t="s">
        <v>52</v>
      </c>
    </row>
    <row r="4" spans="1:21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</row>
    <row r="5" spans="1:21" ht="25.5">
      <c r="A5" s="18" t="s">
        <v>100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5"/>
      <c r="U5" s="5"/>
    </row>
    <row r="7" spans="1:21" ht="24">
      <c r="A7" s="16" t="s">
        <v>3</v>
      </c>
      <c r="C7" s="16" t="s">
        <v>54</v>
      </c>
      <c r="D7" s="16" t="s">
        <v>54</v>
      </c>
      <c r="E7" s="16" t="s">
        <v>54</v>
      </c>
      <c r="F7" s="16" t="s">
        <v>54</v>
      </c>
      <c r="G7" s="16" t="s">
        <v>54</v>
      </c>
      <c r="H7" s="16" t="s">
        <v>54</v>
      </c>
      <c r="I7" s="16" t="s">
        <v>54</v>
      </c>
      <c r="J7" s="16" t="s">
        <v>54</v>
      </c>
      <c r="K7" s="16" t="s">
        <v>54</v>
      </c>
      <c r="M7" s="16" t="s">
        <v>55</v>
      </c>
      <c r="N7" s="16" t="s">
        <v>55</v>
      </c>
      <c r="O7" s="16" t="s">
        <v>55</v>
      </c>
      <c r="P7" s="16" t="s">
        <v>55</v>
      </c>
      <c r="Q7" s="16" t="s">
        <v>55</v>
      </c>
      <c r="R7" s="16" t="s">
        <v>55</v>
      </c>
      <c r="S7" s="16" t="s">
        <v>55</v>
      </c>
      <c r="T7" s="16" t="s">
        <v>55</v>
      </c>
      <c r="U7" s="16" t="s">
        <v>55</v>
      </c>
    </row>
    <row r="8" spans="1:21" ht="24.75" thickBot="1">
      <c r="A8" s="16" t="s">
        <v>3</v>
      </c>
      <c r="C8" s="16" t="s">
        <v>84</v>
      </c>
      <c r="E8" s="16" t="s">
        <v>85</v>
      </c>
      <c r="G8" s="16" t="s">
        <v>86</v>
      </c>
      <c r="I8" s="16" t="s">
        <v>46</v>
      </c>
      <c r="K8" s="16" t="s">
        <v>87</v>
      </c>
      <c r="M8" s="16" t="s">
        <v>84</v>
      </c>
      <c r="O8" s="16" t="s">
        <v>85</v>
      </c>
      <c r="Q8" s="16" t="s">
        <v>86</v>
      </c>
      <c r="S8" s="16" t="s">
        <v>46</v>
      </c>
      <c r="U8" s="16" t="s">
        <v>87</v>
      </c>
    </row>
    <row r="9" spans="1:21" ht="24">
      <c r="A9" s="2" t="s">
        <v>42</v>
      </c>
      <c r="C9" s="3">
        <v>0</v>
      </c>
      <c r="E9" s="3">
        <v>374994336</v>
      </c>
      <c r="G9" s="3">
        <v>80091796</v>
      </c>
      <c r="I9" s="3">
        <f>C9+E9+G9</f>
        <v>455086132</v>
      </c>
      <c r="K9" s="8">
        <v>-6.4923252698431601E-4</v>
      </c>
      <c r="M9" s="3">
        <v>739694700</v>
      </c>
      <c r="O9" s="3">
        <v>680065421</v>
      </c>
      <c r="Q9" s="3">
        <v>2675575493</v>
      </c>
      <c r="S9" s="3">
        <f>M9+O9+Q9</f>
        <v>4095335614</v>
      </c>
      <c r="U9" s="8">
        <v>-2.4209719471249198E-3</v>
      </c>
    </row>
    <row r="10" spans="1:21" ht="24">
      <c r="A10" s="2" t="s">
        <v>31</v>
      </c>
      <c r="C10" s="3">
        <v>0</v>
      </c>
      <c r="E10" s="3">
        <v>-33350973527</v>
      </c>
      <c r="G10" s="3">
        <v>-1272581086</v>
      </c>
      <c r="I10" s="3">
        <f t="shared" ref="I10:I35" si="0">C10+E10+G10</f>
        <v>-34623554613</v>
      </c>
      <c r="K10" s="8">
        <v>4.9394469033342193E-2</v>
      </c>
      <c r="M10" s="3">
        <v>0</v>
      </c>
      <c r="O10" s="3">
        <v>-62008359422</v>
      </c>
      <c r="Q10" s="3">
        <v>-1272581086</v>
      </c>
      <c r="S10" s="3">
        <f t="shared" ref="S10:S36" si="1">M10+O10+Q10</f>
        <v>-63280940508</v>
      </c>
      <c r="U10" s="8">
        <v>3.7408748927395902E-2</v>
      </c>
    </row>
    <row r="11" spans="1:21" ht="24">
      <c r="A11" s="2" t="s">
        <v>26</v>
      </c>
      <c r="C11" s="3">
        <v>0</v>
      </c>
      <c r="E11" s="3">
        <v>-5356026900</v>
      </c>
      <c r="G11" s="3">
        <v>322390937</v>
      </c>
      <c r="I11" s="3">
        <f t="shared" si="0"/>
        <v>-5033635963</v>
      </c>
      <c r="K11" s="8">
        <v>7.1810586312870189E-3</v>
      </c>
      <c r="M11" s="3">
        <v>3402098654</v>
      </c>
      <c r="O11" s="3">
        <v>1101477092</v>
      </c>
      <c r="Q11" s="3">
        <v>322390937</v>
      </c>
      <c r="S11" s="3">
        <f t="shared" si="1"/>
        <v>4825966683</v>
      </c>
      <c r="U11" s="8">
        <v>-2.852887054570586E-3</v>
      </c>
    </row>
    <row r="12" spans="1:21" ht="24">
      <c r="A12" s="2" t="s">
        <v>16</v>
      </c>
      <c r="C12" s="3">
        <v>0</v>
      </c>
      <c r="E12" s="3">
        <v>-3404110367</v>
      </c>
      <c r="G12" s="3">
        <v>-839720291</v>
      </c>
      <c r="I12" s="3">
        <f t="shared" si="0"/>
        <v>-4243830658</v>
      </c>
      <c r="K12" s="8">
        <v>6.0543108401880609E-3</v>
      </c>
      <c r="M12" s="3">
        <v>1336028991</v>
      </c>
      <c r="O12" s="3">
        <v>-18556279164</v>
      </c>
      <c r="Q12" s="3">
        <v>-839720291</v>
      </c>
      <c r="S12" s="3">
        <f t="shared" si="1"/>
        <v>-18059970464</v>
      </c>
      <c r="U12" s="8">
        <v>1.0676214596376802E-2</v>
      </c>
    </row>
    <row r="13" spans="1:21" ht="24">
      <c r="A13" s="2" t="s">
        <v>19</v>
      </c>
      <c r="C13" s="3">
        <v>0</v>
      </c>
      <c r="E13" s="3">
        <v>-13785471521</v>
      </c>
      <c r="G13" s="3">
        <v>-5407487</v>
      </c>
      <c r="I13" s="3">
        <f t="shared" si="0"/>
        <v>-13790879008</v>
      </c>
      <c r="K13" s="8">
        <v>1.9674269546185168E-2</v>
      </c>
      <c r="M13" s="3">
        <v>2473347090</v>
      </c>
      <c r="O13" s="3">
        <v>-22949323931</v>
      </c>
      <c r="Q13" s="3">
        <v>-5407487</v>
      </c>
      <c r="S13" s="3">
        <f t="shared" si="1"/>
        <v>-20481384328</v>
      </c>
      <c r="U13" s="8">
        <v>1.2107641856473231E-2</v>
      </c>
    </row>
    <row r="14" spans="1:21" ht="24">
      <c r="A14" s="2" t="s">
        <v>36</v>
      </c>
      <c r="C14" s="3">
        <v>0</v>
      </c>
      <c r="E14" s="3">
        <v>-7038442124</v>
      </c>
      <c r="G14" s="3">
        <v>79141332</v>
      </c>
      <c r="I14" s="3">
        <f t="shared" si="0"/>
        <v>-6959300792</v>
      </c>
      <c r="K14" s="8">
        <v>9.9282402198846067E-3</v>
      </c>
      <c r="M14" s="3">
        <v>0</v>
      </c>
      <c r="O14" s="3">
        <v>-3491054085</v>
      </c>
      <c r="Q14" s="3">
        <v>79141332</v>
      </c>
      <c r="S14" s="3">
        <f t="shared" si="1"/>
        <v>-3411912753</v>
      </c>
      <c r="U14" s="8">
        <v>2.0169641366664178E-3</v>
      </c>
    </row>
    <row r="15" spans="1:21" ht="24">
      <c r="A15" s="2" t="s">
        <v>32</v>
      </c>
      <c r="C15" s="3">
        <v>0</v>
      </c>
      <c r="E15" s="3">
        <v>-19065628178</v>
      </c>
      <c r="G15" s="3">
        <v>-2106973047</v>
      </c>
      <c r="I15" s="3">
        <f t="shared" si="0"/>
        <v>-21172601225</v>
      </c>
      <c r="K15" s="8">
        <v>3.0205142344653966E-2</v>
      </c>
      <c r="M15" s="3">
        <v>1599701760</v>
      </c>
      <c r="O15" s="3">
        <v>-70915643828</v>
      </c>
      <c r="Q15" s="3">
        <v>-2106973047</v>
      </c>
      <c r="S15" s="3">
        <f t="shared" si="1"/>
        <v>-71422915115</v>
      </c>
      <c r="U15" s="8">
        <v>4.2221905644116806E-2</v>
      </c>
    </row>
    <row r="16" spans="1:21" ht="24">
      <c r="A16" s="2" t="s">
        <v>21</v>
      </c>
      <c r="C16" s="3">
        <v>0</v>
      </c>
      <c r="E16" s="3">
        <v>-12866305771</v>
      </c>
      <c r="G16" s="3">
        <v>-4252794619</v>
      </c>
      <c r="I16" s="3">
        <f t="shared" si="0"/>
        <v>-17119100390</v>
      </c>
      <c r="K16" s="8">
        <v>2.4422358811623593E-2</v>
      </c>
      <c r="M16" s="3">
        <v>0</v>
      </c>
      <c r="O16" s="3">
        <v>-88604001077</v>
      </c>
      <c r="Q16" s="3">
        <v>-4252794619</v>
      </c>
      <c r="S16" s="3">
        <f t="shared" si="1"/>
        <v>-92856795696</v>
      </c>
      <c r="U16" s="8">
        <v>5.4892618986202006E-2</v>
      </c>
    </row>
    <row r="17" spans="1:21" ht="24">
      <c r="A17" s="2" t="s">
        <v>35</v>
      </c>
      <c r="C17" s="3">
        <v>0</v>
      </c>
      <c r="E17" s="3">
        <v>-3980064396</v>
      </c>
      <c r="G17" s="3">
        <v>-1020885790</v>
      </c>
      <c r="I17" s="3">
        <f t="shared" si="0"/>
        <v>-5000950186</v>
      </c>
      <c r="K17" s="8">
        <v>7.134428624116956E-3</v>
      </c>
      <c r="M17" s="3">
        <v>1418459910</v>
      </c>
      <c r="O17" s="3">
        <v>-29881179424</v>
      </c>
      <c r="Q17" s="3">
        <v>-1020890215</v>
      </c>
      <c r="S17" s="3">
        <f t="shared" si="1"/>
        <v>-29483609729</v>
      </c>
      <c r="U17" s="8">
        <v>1.7429338833642231E-2</v>
      </c>
    </row>
    <row r="18" spans="1:21" ht="24">
      <c r="A18" s="2" t="s">
        <v>33</v>
      </c>
      <c r="C18" s="3">
        <v>0</v>
      </c>
      <c r="E18" s="3">
        <v>-6315444483</v>
      </c>
      <c r="G18" s="3">
        <v>-194999395</v>
      </c>
      <c r="I18" s="3">
        <f t="shared" si="0"/>
        <v>-6510443878</v>
      </c>
      <c r="K18" s="8">
        <v>9.287894386338964E-3</v>
      </c>
      <c r="M18" s="3">
        <v>1960077186</v>
      </c>
      <c r="O18" s="3">
        <v>-13462676141</v>
      </c>
      <c r="Q18" s="3">
        <v>-194999395</v>
      </c>
      <c r="S18" s="3">
        <f t="shared" si="1"/>
        <v>-11697598350</v>
      </c>
      <c r="U18" s="8">
        <v>6.9150761068943025E-3</v>
      </c>
    </row>
    <row r="19" spans="1:21" ht="24">
      <c r="A19" s="2" t="s">
        <v>20</v>
      </c>
      <c r="C19" s="3">
        <v>0</v>
      </c>
      <c r="E19" s="3">
        <v>-9859242338</v>
      </c>
      <c r="G19" s="3">
        <v>-10482440027</v>
      </c>
      <c r="I19" s="3">
        <f t="shared" si="0"/>
        <v>-20341682365</v>
      </c>
      <c r="K19" s="8">
        <v>2.901974135511837E-2</v>
      </c>
      <c r="M19" s="3">
        <v>25712898540</v>
      </c>
      <c r="O19" s="3">
        <v>-93215275636</v>
      </c>
      <c r="Q19" s="3">
        <v>-10482440027</v>
      </c>
      <c r="S19" s="3">
        <f t="shared" si="1"/>
        <v>-77984817123</v>
      </c>
      <c r="U19" s="8">
        <v>4.6100996927098195E-2</v>
      </c>
    </row>
    <row r="20" spans="1:21" ht="24">
      <c r="A20" s="2" t="s">
        <v>38</v>
      </c>
      <c r="C20" s="3">
        <v>0</v>
      </c>
      <c r="E20" s="3">
        <v>-8168408891</v>
      </c>
      <c r="G20" s="3">
        <v>-4226394163</v>
      </c>
      <c r="I20" s="3">
        <f t="shared" si="0"/>
        <v>-12394803054</v>
      </c>
      <c r="K20" s="8">
        <v>1.7682607186591533E-2</v>
      </c>
      <c r="M20" s="3">
        <v>763719917</v>
      </c>
      <c r="O20" s="3">
        <v>-96774230391</v>
      </c>
      <c r="Q20" s="3">
        <v>-4226394163</v>
      </c>
      <c r="S20" s="3">
        <f t="shared" si="1"/>
        <v>-100236904637</v>
      </c>
      <c r="U20" s="8">
        <v>5.9255396154404755E-2</v>
      </c>
    </row>
    <row r="21" spans="1:21" ht="24">
      <c r="A21" s="2" t="s">
        <v>41</v>
      </c>
      <c r="C21" s="3">
        <v>0</v>
      </c>
      <c r="E21" s="3">
        <v>-5386263126</v>
      </c>
      <c r="G21" s="3">
        <v>-368318928</v>
      </c>
      <c r="I21" s="3">
        <f t="shared" si="0"/>
        <v>-5754582054</v>
      </c>
      <c r="K21" s="8">
        <v>8.2095708613177838E-3</v>
      </c>
      <c r="M21" s="3">
        <v>3344468121</v>
      </c>
      <c r="O21" s="3">
        <v>-7468471132</v>
      </c>
      <c r="Q21" s="3">
        <v>-368318928</v>
      </c>
      <c r="S21" s="3">
        <f t="shared" si="1"/>
        <v>-4492321939</v>
      </c>
      <c r="U21" s="8">
        <v>2.6556517992307356E-3</v>
      </c>
    </row>
    <row r="22" spans="1:21" ht="24">
      <c r="A22" s="2" t="s">
        <v>29</v>
      </c>
      <c r="C22" s="3">
        <v>0</v>
      </c>
      <c r="E22" s="3">
        <v>-90148471585</v>
      </c>
      <c r="G22" s="3">
        <v>-5130485228</v>
      </c>
      <c r="I22" s="3">
        <f t="shared" si="0"/>
        <v>-95278956813</v>
      </c>
      <c r="K22" s="8">
        <v>0.13592635228913885</v>
      </c>
      <c r="M22" s="3">
        <v>0</v>
      </c>
      <c r="O22" s="3">
        <v>-103550052952</v>
      </c>
      <c r="Q22" s="3">
        <v>-14148113146</v>
      </c>
      <c r="S22" s="3">
        <f t="shared" si="1"/>
        <v>-117698166098</v>
      </c>
      <c r="U22" s="8">
        <v>6.9577681833259117E-2</v>
      </c>
    </row>
    <row r="23" spans="1:21" ht="24">
      <c r="A23" s="2" t="s">
        <v>23</v>
      </c>
      <c r="C23" s="3">
        <v>0</v>
      </c>
      <c r="E23" s="3">
        <v>-2738076009</v>
      </c>
      <c r="G23" s="3">
        <v>913335259</v>
      </c>
      <c r="I23" s="3">
        <f t="shared" si="0"/>
        <v>-1824740750</v>
      </c>
      <c r="K23" s="8">
        <v>2.6032018224931472E-3</v>
      </c>
      <c r="M23" s="3">
        <v>1575792463</v>
      </c>
      <c r="O23" s="3">
        <v>26725427420</v>
      </c>
      <c r="Q23" s="3">
        <v>913335259</v>
      </c>
      <c r="S23" s="3">
        <f t="shared" si="1"/>
        <v>29214555142</v>
      </c>
      <c r="U23" s="8">
        <v>-1.7270286275130164E-2</v>
      </c>
    </row>
    <row r="24" spans="1:21" ht="24">
      <c r="A24" s="2" t="s">
        <v>25</v>
      </c>
      <c r="C24" s="3">
        <v>0</v>
      </c>
      <c r="E24" s="3">
        <v>-8964335819</v>
      </c>
      <c r="G24" s="3">
        <v>-552238084</v>
      </c>
      <c r="I24" s="3">
        <f t="shared" si="0"/>
        <v>-9516573903</v>
      </c>
      <c r="K24" s="8">
        <v>1.3576483414523582E-2</v>
      </c>
      <c r="M24" s="3">
        <v>1264001326</v>
      </c>
      <c r="O24" s="3">
        <v>-14345007641</v>
      </c>
      <c r="Q24" s="3">
        <v>-552241604</v>
      </c>
      <c r="S24" s="3">
        <f t="shared" si="1"/>
        <v>-13633247919</v>
      </c>
      <c r="U24" s="8">
        <v>8.059342107950165E-3</v>
      </c>
    </row>
    <row r="25" spans="1:21" ht="24">
      <c r="A25" s="2" t="s">
        <v>39</v>
      </c>
      <c r="C25" s="3">
        <v>0</v>
      </c>
      <c r="E25" s="3">
        <v>-2172728047</v>
      </c>
      <c r="G25" s="3">
        <v>-545826993</v>
      </c>
      <c r="I25" s="3">
        <f t="shared" si="0"/>
        <v>-2718555040</v>
      </c>
      <c r="K25" s="8">
        <v>3.8783303516819749E-3</v>
      </c>
      <c r="M25" s="3">
        <v>480696429</v>
      </c>
      <c r="O25" s="3">
        <v>-20622439912</v>
      </c>
      <c r="Q25" s="3">
        <v>-545826993</v>
      </c>
      <c r="S25" s="3">
        <f t="shared" si="1"/>
        <v>-20687570476</v>
      </c>
      <c r="U25" s="8">
        <v>1.2229529517764608E-2</v>
      </c>
    </row>
    <row r="26" spans="1:21" ht="24">
      <c r="A26" s="2" t="s">
        <v>34</v>
      </c>
      <c r="C26" s="3">
        <v>0</v>
      </c>
      <c r="E26" s="3">
        <v>-2342846066</v>
      </c>
      <c r="G26" s="3">
        <v>-171866470</v>
      </c>
      <c r="I26" s="3">
        <f t="shared" si="0"/>
        <v>-2514712536</v>
      </c>
      <c r="K26" s="8">
        <v>3.5875256563221727E-3</v>
      </c>
      <c r="M26" s="3">
        <v>4028198000</v>
      </c>
      <c r="O26" s="3">
        <v>-17733931806</v>
      </c>
      <c r="Q26" s="3">
        <v>-171866470</v>
      </c>
      <c r="S26" s="3">
        <f t="shared" si="1"/>
        <v>-13877600276</v>
      </c>
      <c r="U26" s="8">
        <v>8.2037918569496261E-3</v>
      </c>
    </row>
    <row r="27" spans="1:21" ht="24">
      <c r="A27" s="2" t="s">
        <v>17</v>
      </c>
      <c r="C27" s="3">
        <v>0</v>
      </c>
      <c r="E27" s="3">
        <v>-43044976914</v>
      </c>
      <c r="G27" s="3">
        <v>-7428323877</v>
      </c>
      <c r="I27" s="3">
        <f t="shared" si="0"/>
        <v>-50473300791</v>
      </c>
      <c r="K27" s="8">
        <v>7.2005948574544634E-2</v>
      </c>
      <c r="M27" s="3">
        <v>33925117685</v>
      </c>
      <c r="O27" s="3">
        <v>-436765272707</v>
      </c>
      <c r="Q27" s="3">
        <v>-7428329752</v>
      </c>
      <c r="S27" s="3">
        <f t="shared" si="1"/>
        <v>-410268484774</v>
      </c>
      <c r="U27" s="8">
        <v>0.24253164723102466</v>
      </c>
    </row>
    <row r="28" spans="1:21" ht="24">
      <c r="A28" s="2" t="s">
        <v>22</v>
      </c>
      <c r="C28" s="3">
        <v>0</v>
      </c>
      <c r="E28" s="3">
        <v>-11094151086</v>
      </c>
      <c r="G28" s="3">
        <v>-947469922</v>
      </c>
      <c r="I28" s="3">
        <f t="shared" si="0"/>
        <v>-12041621008</v>
      </c>
      <c r="K28" s="8">
        <v>1.7178752518020639E-2</v>
      </c>
      <c r="M28" s="3">
        <v>1451584000</v>
      </c>
      <c r="O28" s="3">
        <v>-11812582767</v>
      </c>
      <c r="Q28" s="3">
        <v>2712825358</v>
      </c>
      <c r="S28" s="3">
        <f t="shared" si="1"/>
        <v>-7648173409</v>
      </c>
      <c r="U28" s="8">
        <v>4.5212444144109498E-3</v>
      </c>
    </row>
    <row r="29" spans="1:21" ht="24">
      <c r="A29" s="2" t="s">
        <v>18</v>
      </c>
      <c r="C29" s="3">
        <v>0</v>
      </c>
      <c r="E29" s="3">
        <v>-213004265481</v>
      </c>
      <c r="G29" s="3">
        <v>-10796629858</v>
      </c>
      <c r="I29" s="3">
        <f t="shared" si="0"/>
        <v>-223800895339</v>
      </c>
      <c r="K29" s="8">
        <v>0.31927762813543947</v>
      </c>
      <c r="M29" s="3">
        <v>0</v>
      </c>
      <c r="O29" s="3">
        <v>-333246282543</v>
      </c>
      <c r="Q29" s="3">
        <v>-11057357943</v>
      </c>
      <c r="S29" s="3">
        <f t="shared" si="1"/>
        <v>-344303640486</v>
      </c>
      <c r="U29" s="8">
        <v>0.20353629921320254</v>
      </c>
    </row>
    <row r="30" spans="1:21" ht="24">
      <c r="A30" s="2" t="s">
        <v>28</v>
      </c>
      <c r="C30" s="3">
        <v>0</v>
      </c>
      <c r="E30" s="3">
        <v>-51201290441</v>
      </c>
      <c r="G30" s="3">
        <v>-4079765687</v>
      </c>
      <c r="I30" s="3">
        <f t="shared" si="0"/>
        <v>-55281056128</v>
      </c>
      <c r="K30" s="8">
        <v>7.8864762603540015E-2</v>
      </c>
      <c r="M30" s="3">
        <v>8365206459</v>
      </c>
      <c r="O30" s="3">
        <v>-85969969181</v>
      </c>
      <c r="Q30" s="3">
        <v>-4079769945</v>
      </c>
      <c r="S30" s="3">
        <f t="shared" si="1"/>
        <v>-81684532667</v>
      </c>
      <c r="U30" s="8">
        <v>4.8288096688530839E-2</v>
      </c>
    </row>
    <row r="31" spans="1:21" ht="24">
      <c r="A31" s="2" t="s">
        <v>37</v>
      </c>
      <c r="C31" s="3">
        <v>0</v>
      </c>
      <c r="E31" s="3">
        <v>-69735464645</v>
      </c>
      <c r="G31" s="3">
        <v>-9637417966</v>
      </c>
      <c r="I31" s="3">
        <f t="shared" si="0"/>
        <v>-79372882611</v>
      </c>
      <c r="K31" s="8">
        <v>0.11323451436566527</v>
      </c>
      <c r="M31" s="3">
        <v>23075381198</v>
      </c>
      <c r="O31" s="3">
        <v>-167840349151</v>
      </c>
      <c r="Q31" s="3">
        <v>-9637417966</v>
      </c>
      <c r="S31" s="3">
        <f t="shared" si="1"/>
        <v>-154402385919</v>
      </c>
      <c r="U31" s="8">
        <v>9.1275509533625773E-2</v>
      </c>
    </row>
    <row r="32" spans="1:21" ht="24">
      <c r="A32" s="2" t="s">
        <v>79</v>
      </c>
      <c r="C32" s="3">
        <v>0</v>
      </c>
      <c r="E32" s="3">
        <v>0</v>
      </c>
      <c r="G32" s="3">
        <v>0</v>
      </c>
      <c r="I32" s="3">
        <f t="shared" si="0"/>
        <v>0</v>
      </c>
      <c r="K32" s="8">
        <v>0</v>
      </c>
      <c r="M32" s="3">
        <v>1875000000</v>
      </c>
      <c r="O32" s="3">
        <v>0</v>
      </c>
      <c r="Q32" s="3">
        <v>-648057377</v>
      </c>
      <c r="S32" s="3">
        <f t="shared" si="1"/>
        <v>1226942623</v>
      </c>
      <c r="U32" s="8">
        <v>-7.2531141546995615E-4</v>
      </c>
    </row>
    <row r="33" spans="1:21" ht="24">
      <c r="A33" s="2" t="s">
        <v>24</v>
      </c>
      <c r="C33" s="3">
        <v>0</v>
      </c>
      <c r="E33" s="3">
        <v>-3573127197</v>
      </c>
      <c r="G33" s="3">
        <v>0</v>
      </c>
      <c r="I33" s="3">
        <f t="shared" si="0"/>
        <v>-3573127197</v>
      </c>
      <c r="K33" s="8">
        <v>5.0974754804101515E-3</v>
      </c>
      <c r="M33" s="3">
        <v>592964996</v>
      </c>
      <c r="O33" s="3">
        <v>-22975105688</v>
      </c>
      <c r="Q33" s="3">
        <v>0</v>
      </c>
      <c r="S33" s="3">
        <f t="shared" si="1"/>
        <v>-22382140692</v>
      </c>
      <c r="U33" s="8">
        <v>1.3231280617563339E-2</v>
      </c>
    </row>
    <row r="34" spans="1:21" ht="24">
      <c r="A34" s="2" t="s">
        <v>27</v>
      </c>
      <c r="C34" s="3">
        <v>0</v>
      </c>
      <c r="E34" s="3">
        <v>-915496470</v>
      </c>
      <c r="G34" s="3">
        <v>0</v>
      </c>
      <c r="I34" s="3">
        <f t="shared" si="0"/>
        <v>-915496470</v>
      </c>
      <c r="K34" s="8">
        <v>1.3060606440613784E-3</v>
      </c>
      <c r="M34" s="3">
        <v>646765449</v>
      </c>
      <c r="O34" s="3">
        <v>-19205386151</v>
      </c>
      <c r="Q34" s="3">
        <v>0</v>
      </c>
      <c r="S34" s="3">
        <f t="shared" si="1"/>
        <v>-18558620702</v>
      </c>
      <c r="U34" s="8">
        <v>1.0970993425613229E-2</v>
      </c>
    </row>
    <row r="35" spans="1:21" ht="24">
      <c r="A35" s="2" t="s">
        <v>40</v>
      </c>
      <c r="C35" s="3">
        <v>0</v>
      </c>
      <c r="E35" s="3">
        <v>-1564497065</v>
      </c>
      <c r="G35" s="3">
        <v>0</v>
      </c>
      <c r="I35" s="3">
        <f t="shared" si="0"/>
        <v>-1564497065</v>
      </c>
      <c r="K35" s="8">
        <v>2.2319343780168111E-3</v>
      </c>
      <c r="M35" s="3">
        <v>0</v>
      </c>
      <c r="O35" s="3">
        <v>1771882429</v>
      </c>
      <c r="Q35" s="3">
        <v>0</v>
      </c>
      <c r="S35" s="3">
        <f t="shared" si="1"/>
        <v>1771882429</v>
      </c>
      <c r="U35" s="8">
        <v>-1.0474544844501128E-3</v>
      </c>
    </row>
    <row r="36" spans="1:21" ht="24">
      <c r="A36" s="2" t="s">
        <v>30</v>
      </c>
      <c r="C36" s="3">
        <v>0</v>
      </c>
      <c r="E36" s="3">
        <v>1183559629</v>
      </c>
      <c r="G36" s="3">
        <v>0</v>
      </c>
      <c r="I36" s="3">
        <f>C36+E36+G36</f>
        <v>1183559629</v>
      </c>
      <c r="K36" s="8">
        <v>-1.688483464427543E-3</v>
      </c>
      <c r="M36" s="3">
        <v>0</v>
      </c>
      <c r="O36" s="3">
        <v>-33151226005</v>
      </c>
      <c r="Q36" s="3">
        <v>0</v>
      </c>
      <c r="S36" s="3">
        <f t="shared" si="1"/>
        <v>-33151226005</v>
      </c>
      <c r="U36" s="8">
        <v>1.9597463000721731E-2</v>
      </c>
    </row>
    <row r="37" spans="1:21" ht="24.75" thickBot="1">
      <c r="A37" s="2" t="s">
        <v>15</v>
      </c>
      <c r="C37" s="3">
        <v>0</v>
      </c>
      <c r="E37" s="3">
        <v>-10780534722</v>
      </c>
      <c r="G37" s="3">
        <v>3514947</v>
      </c>
      <c r="I37" s="3">
        <f>C37+E37+G37</f>
        <v>-10777019775</v>
      </c>
      <c r="K37" s="8">
        <v>1.5374653916905559E-2</v>
      </c>
      <c r="M37" s="3">
        <v>0</v>
      </c>
      <c r="O37" s="3">
        <v>-1041278872</v>
      </c>
      <c r="Q37" s="3">
        <v>3514947</v>
      </c>
      <c r="S37" s="3">
        <f>M37+O37+Q37</f>
        <v>-1037763925</v>
      </c>
      <c r="U37" s="8">
        <v>6.1347776762777555E-4</v>
      </c>
    </row>
    <row r="38" spans="1:21" ht="23.25" thickBot="1">
      <c r="A38" s="1" t="s">
        <v>43</v>
      </c>
      <c r="C38" s="4">
        <f>SUM(C9:C37)</f>
        <v>0</v>
      </c>
      <c r="E38" s="4">
        <f>SUM(E9:E37)</f>
        <v>-638298089204</v>
      </c>
      <c r="G38" s="4">
        <f>SUM(G9:G37)</f>
        <v>-62662064647</v>
      </c>
      <c r="I38" s="4">
        <f>SUM(I9:I37)</f>
        <v>-700960153851</v>
      </c>
      <c r="K38" s="15">
        <f>SUM(K9:K37)</f>
        <v>1</v>
      </c>
      <c r="M38" s="4">
        <f>SUM(M9:M37)</f>
        <v>120031202874</v>
      </c>
      <c r="O38" s="4">
        <f>SUM(O9:O37)</f>
        <v>-1745306527245</v>
      </c>
      <c r="Q38" s="4">
        <f>SUM(Q9:Q37)</f>
        <v>-66332717128</v>
      </c>
      <c r="S38" s="4">
        <f>SUM(S9:S37)</f>
        <v>-1691608041499</v>
      </c>
      <c r="U38" s="15">
        <f>SUM(U9:U37)</f>
        <v>1.0000000000000002</v>
      </c>
    </row>
    <row r="39" spans="1:21">
      <c r="E39" s="3"/>
      <c r="G39" s="3"/>
      <c r="M39" s="3"/>
      <c r="O39" s="3"/>
      <c r="Q39" s="3"/>
    </row>
    <row r="40" spans="1:21">
      <c r="E40" s="3"/>
      <c r="G40" s="3"/>
      <c r="M40" s="3"/>
      <c r="O40" s="3"/>
      <c r="Q40" s="3"/>
    </row>
  </sheetData>
  <mergeCells count="17">
    <mergeCell ref="M7:U7"/>
    <mergeCell ref="A2:U2"/>
    <mergeCell ref="A3:U3"/>
    <mergeCell ref="A4:U4"/>
    <mergeCell ref="A5:S5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S8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2"/>
  <sheetViews>
    <sheetView rightToLeft="1" workbookViewId="0">
      <selection activeCell="A6" sqref="A6"/>
    </sheetView>
  </sheetViews>
  <sheetFormatPr defaultRowHeight="22.5"/>
  <cols>
    <col min="1" max="1" width="26.7109375" style="1" bestFit="1" customWidth="1"/>
    <col min="2" max="2" width="1" style="1" customWidth="1"/>
    <col min="3" max="3" width="32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2.5703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</row>
    <row r="3" spans="1:9" ht="24">
      <c r="A3" s="17" t="s">
        <v>52</v>
      </c>
      <c r="B3" s="17" t="s">
        <v>52</v>
      </c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</row>
    <row r="4" spans="1:9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</row>
    <row r="5" spans="1:9" ht="25.5">
      <c r="A5" s="18" t="s">
        <v>110</v>
      </c>
      <c r="B5" s="18"/>
      <c r="C5" s="18"/>
      <c r="D5" s="18"/>
      <c r="E5" s="18"/>
      <c r="F5" s="18"/>
      <c r="G5" s="18"/>
      <c r="H5" s="18"/>
      <c r="I5" s="5"/>
    </row>
    <row r="7" spans="1:9" ht="24.75" thickBot="1">
      <c r="A7" s="16" t="s">
        <v>88</v>
      </c>
      <c r="B7" s="16" t="s">
        <v>88</v>
      </c>
      <c r="C7" s="16" t="s">
        <v>54</v>
      </c>
      <c r="D7" s="16" t="s">
        <v>54</v>
      </c>
      <c r="E7" s="16" t="s">
        <v>54</v>
      </c>
      <c r="G7" s="16" t="s">
        <v>55</v>
      </c>
      <c r="H7" s="16" t="s">
        <v>55</v>
      </c>
      <c r="I7" s="16" t="s">
        <v>55</v>
      </c>
    </row>
    <row r="8" spans="1:9" ht="24.75" thickBot="1">
      <c r="A8" s="16" t="s">
        <v>89</v>
      </c>
      <c r="C8" s="16" t="s">
        <v>90</v>
      </c>
      <c r="E8" s="16" t="s">
        <v>91</v>
      </c>
      <c r="G8" s="16" t="s">
        <v>90</v>
      </c>
      <c r="I8" s="16" t="s">
        <v>91</v>
      </c>
    </row>
    <row r="9" spans="1:9" ht="24">
      <c r="A9" s="2" t="s">
        <v>49</v>
      </c>
      <c r="C9" s="3">
        <v>63544294</v>
      </c>
      <c r="E9" s="10">
        <f>C9/C11</f>
        <v>0.99996561571885045</v>
      </c>
      <c r="G9" s="3">
        <v>114107956174</v>
      </c>
      <c r="I9" s="10">
        <f>G9/G11</f>
        <v>0.99999983282500671</v>
      </c>
    </row>
    <row r="10" spans="1:9" ht="24.75" thickBot="1">
      <c r="A10" s="2" t="s">
        <v>50</v>
      </c>
      <c r="C10" s="3">
        <v>2185</v>
      </c>
      <c r="E10" s="7">
        <v>0</v>
      </c>
      <c r="G10" s="3">
        <v>19076</v>
      </c>
      <c r="I10" s="7">
        <v>0</v>
      </c>
    </row>
    <row r="11" spans="1:9" ht="23.25" thickBot="1">
      <c r="A11" s="1" t="s">
        <v>43</v>
      </c>
      <c r="C11" s="4">
        <f>SUM(C9:C10)</f>
        <v>63546479</v>
      </c>
      <c r="E11" s="11">
        <f>SUM(E9:E10)</f>
        <v>0.99996561571885045</v>
      </c>
      <c r="G11" s="4">
        <f>SUM(G9:G10)</f>
        <v>114107975250</v>
      </c>
      <c r="I11" s="11">
        <f>SUM(I9:I10)</f>
        <v>0.99999983282500671</v>
      </c>
    </row>
    <row r="12" spans="1:9" ht="23.25" thickTop="1"/>
  </sheetData>
  <mergeCells count="12">
    <mergeCell ref="G8"/>
    <mergeCell ref="I8"/>
    <mergeCell ref="G7:I7"/>
    <mergeCell ref="A2:I2"/>
    <mergeCell ref="A3:I3"/>
    <mergeCell ref="A4:I4"/>
    <mergeCell ref="A5:H5"/>
    <mergeCell ref="A8"/>
    <mergeCell ref="A7:B7"/>
    <mergeCell ref="C8"/>
    <mergeCell ref="E8"/>
    <mergeCell ref="C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21" sqref="E21"/>
    </sheetView>
  </sheetViews>
  <sheetFormatPr defaultRowHeight="22.5"/>
  <cols>
    <col min="1" max="1" width="42" style="1" bestFit="1" customWidth="1"/>
    <col min="2" max="2" width="1" style="1" customWidth="1"/>
    <col min="3" max="3" width="16.28515625" style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</row>
    <row r="3" spans="1:5" ht="24">
      <c r="A3" s="17" t="s">
        <v>52</v>
      </c>
      <c r="B3" s="17" t="s">
        <v>52</v>
      </c>
      <c r="C3" s="17" t="s">
        <v>52</v>
      </c>
      <c r="D3" s="17" t="s">
        <v>52</v>
      </c>
      <c r="E3" s="17" t="s">
        <v>52</v>
      </c>
    </row>
    <row r="4" spans="1:5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</row>
    <row r="5" spans="1:5" ht="25.5">
      <c r="A5" s="18" t="s">
        <v>111</v>
      </c>
      <c r="B5" s="18"/>
      <c r="C5" s="18"/>
      <c r="D5" s="18"/>
      <c r="E5" s="18"/>
    </row>
    <row r="6" spans="1:5" ht="24">
      <c r="E6" s="2" t="s">
        <v>102</v>
      </c>
    </row>
    <row r="7" spans="1:5" ht="24">
      <c r="A7" s="16" t="s">
        <v>92</v>
      </c>
      <c r="C7" s="16" t="s">
        <v>54</v>
      </c>
      <c r="E7" s="16" t="s">
        <v>103</v>
      </c>
    </row>
    <row r="8" spans="1:5" ht="24">
      <c r="A8" s="16" t="s">
        <v>92</v>
      </c>
      <c r="C8" s="16" t="s">
        <v>46</v>
      </c>
      <c r="E8" s="16" t="s">
        <v>46</v>
      </c>
    </row>
    <row r="9" spans="1:5" ht="24">
      <c r="A9" s="2" t="s">
        <v>92</v>
      </c>
      <c r="C9" s="3">
        <v>0</v>
      </c>
      <c r="E9" s="3">
        <v>500000</v>
      </c>
    </row>
  </sheetData>
  <mergeCells count="9">
    <mergeCell ref="A2:E2"/>
    <mergeCell ref="A3:E3"/>
    <mergeCell ref="A4:E4"/>
    <mergeCell ref="A5:E5"/>
    <mergeCell ref="A7:A8"/>
    <mergeCell ref="C8"/>
    <mergeCell ref="C7"/>
    <mergeCell ref="E8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workbookViewId="0">
      <selection activeCell="E12" sqref="E12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19" ht="24">
      <c r="A3" s="17" t="s">
        <v>52</v>
      </c>
      <c r="B3" s="17" t="s">
        <v>52</v>
      </c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  <c r="J3" s="17" t="s">
        <v>52</v>
      </c>
      <c r="K3" s="17" t="s">
        <v>52</v>
      </c>
      <c r="L3" s="17" t="s">
        <v>52</v>
      </c>
      <c r="M3" s="17" t="s">
        <v>52</v>
      </c>
      <c r="N3" s="17" t="s">
        <v>52</v>
      </c>
      <c r="O3" s="17" t="s">
        <v>52</v>
      </c>
      <c r="P3" s="17" t="s">
        <v>52</v>
      </c>
      <c r="Q3" s="17" t="s">
        <v>52</v>
      </c>
      <c r="R3" s="17" t="s">
        <v>52</v>
      </c>
      <c r="S3" s="17" t="s">
        <v>52</v>
      </c>
    </row>
    <row r="4" spans="1:19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5" spans="1:19" ht="25.5">
      <c r="A5" s="18" t="s">
        <v>84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4">
      <c r="A6" s="16" t="s">
        <v>3</v>
      </c>
      <c r="C6" s="16" t="s">
        <v>60</v>
      </c>
      <c r="D6" s="16" t="s">
        <v>60</v>
      </c>
      <c r="E6" s="16" t="s">
        <v>60</v>
      </c>
      <c r="F6" s="16" t="s">
        <v>60</v>
      </c>
      <c r="G6" s="16" t="s">
        <v>60</v>
      </c>
      <c r="I6" s="16" t="s">
        <v>54</v>
      </c>
      <c r="J6" s="16" t="s">
        <v>54</v>
      </c>
      <c r="K6" s="16" t="s">
        <v>54</v>
      </c>
      <c r="L6" s="16" t="s">
        <v>54</v>
      </c>
      <c r="M6" s="16" t="s">
        <v>54</v>
      </c>
      <c r="O6" s="16" t="s">
        <v>55</v>
      </c>
      <c r="P6" s="16" t="s">
        <v>55</v>
      </c>
      <c r="Q6" s="16" t="s">
        <v>55</v>
      </c>
      <c r="R6" s="16" t="s">
        <v>55</v>
      </c>
      <c r="S6" s="16" t="s">
        <v>55</v>
      </c>
    </row>
    <row r="7" spans="1:19" ht="24.75" thickBot="1">
      <c r="A7" s="16" t="s">
        <v>3</v>
      </c>
      <c r="C7" s="16" t="s">
        <v>61</v>
      </c>
      <c r="E7" s="16" t="s">
        <v>62</v>
      </c>
      <c r="G7" s="16" t="s">
        <v>63</v>
      </c>
      <c r="I7" s="16" t="s">
        <v>64</v>
      </c>
      <c r="K7" s="16" t="s">
        <v>58</v>
      </c>
      <c r="M7" s="16" t="s">
        <v>65</v>
      </c>
      <c r="O7" s="16" t="s">
        <v>64</v>
      </c>
      <c r="Q7" s="16" t="s">
        <v>58</v>
      </c>
      <c r="S7" s="16" t="s">
        <v>65</v>
      </c>
    </row>
    <row r="8" spans="1:19" ht="24">
      <c r="A8" s="2" t="s">
        <v>24</v>
      </c>
      <c r="C8" s="1" t="s">
        <v>66</v>
      </c>
      <c r="E8" s="3">
        <v>3980176</v>
      </c>
      <c r="G8" s="3">
        <v>150</v>
      </c>
      <c r="I8" s="3">
        <v>0</v>
      </c>
      <c r="K8" s="3">
        <v>0</v>
      </c>
      <c r="M8" s="3">
        <v>0</v>
      </c>
      <c r="O8" s="3">
        <v>597026400</v>
      </c>
      <c r="Q8" s="3">
        <v>4061404</v>
      </c>
      <c r="S8" s="3">
        <v>592964996</v>
      </c>
    </row>
    <row r="9" spans="1:19" ht="24">
      <c r="A9" s="2" t="s">
        <v>23</v>
      </c>
      <c r="C9" s="1" t="s">
        <v>67</v>
      </c>
      <c r="E9" s="3">
        <v>10772862</v>
      </c>
      <c r="G9" s="3">
        <v>160</v>
      </c>
      <c r="I9" s="3">
        <v>0</v>
      </c>
      <c r="K9" s="3">
        <v>0</v>
      </c>
      <c r="M9" s="3">
        <v>0</v>
      </c>
      <c r="O9" s="3">
        <v>1723657920</v>
      </c>
      <c r="Q9" s="3">
        <v>147865457</v>
      </c>
      <c r="S9" s="3">
        <v>1575792463</v>
      </c>
    </row>
    <row r="10" spans="1:19" ht="24">
      <c r="A10" s="2" t="s">
        <v>19</v>
      </c>
      <c r="C10" s="1" t="s">
        <v>68</v>
      </c>
      <c r="E10" s="3">
        <v>35914355</v>
      </c>
      <c r="G10" s="3">
        <v>70</v>
      </c>
      <c r="I10" s="3">
        <v>0</v>
      </c>
      <c r="K10" s="3">
        <v>0</v>
      </c>
      <c r="M10" s="3">
        <v>0</v>
      </c>
      <c r="O10" s="3">
        <v>2514004850</v>
      </c>
      <c r="Q10" s="3">
        <v>40657760</v>
      </c>
      <c r="S10" s="3">
        <v>2473347090</v>
      </c>
    </row>
    <row r="11" spans="1:19" ht="24">
      <c r="A11" s="2" t="s">
        <v>28</v>
      </c>
      <c r="C11" s="1" t="s">
        <v>69</v>
      </c>
      <c r="E11" s="3">
        <v>89170275</v>
      </c>
      <c r="G11" s="3">
        <v>103</v>
      </c>
      <c r="I11" s="3">
        <v>0</v>
      </c>
      <c r="K11" s="3">
        <v>0</v>
      </c>
      <c r="M11" s="3">
        <v>0</v>
      </c>
      <c r="O11" s="3">
        <v>9184538325</v>
      </c>
      <c r="Q11" s="3">
        <v>819331866</v>
      </c>
      <c r="S11" s="3">
        <v>8365206459</v>
      </c>
    </row>
    <row r="12" spans="1:19" ht="24">
      <c r="A12" s="2" t="s">
        <v>33</v>
      </c>
      <c r="C12" s="1" t="s">
        <v>70</v>
      </c>
      <c r="E12" s="3">
        <v>57649329</v>
      </c>
      <c r="G12" s="3">
        <v>34</v>
      </c>
      <c r="I12" s="3">
        <v>0</v>
      </c>
      <c r="K12" s="3">
        <v>0</v>
      </c>
      <c r="M12" s="3">
        <v>0</v>
      </c>
      <c r="O12" s="3">
        <v>1960077186</v>
      </c>
      <c r="Q12" s="3">
        <v>0</v>
      </c>
      <c r="S12" s="3">
        <v>1960077186</v>
      </c>
    </row>
    <row r="13" spans="1:19" ht="24">
      <c r="A13" s="2" t="s">
        <v>34</v>
      </c>
      <c r="C13" s="1" t="s">
        <v>71</v>
      </c>
      <c r="E13" s="3">
        <v>16112792</v>
      </c>
      <c r="G13" s="3">
        <v>250</v>
      </c>
      <c r="I13" s="3">
        <v>0</v>
      </c>
      <c r="K13" s="3">
        <v>0</v>
      </c>
      <c r="M13" s="3">
        <v>0</v>
      </c>
      <c r="O13" s="3">
        <v>4028198000</v>
      </c>
      <c r="Q13" s="3">
        <v>0</v>
      </c>
      <c r="S13" s="3">
        <v>4028198000</v>
      </c>
    </row>
    <row r="14" spans="1:19" ht="24">
      <c r="A14" s="2" t="s">
        <v>35</v>
      </c>
      <c r="C14" s="1" t="s">
        <v>70</v>
      </c>
      <c r="E14" s="3">
        <v>20263713</v>
      </c>
      <c r="G14" s="3">
        <v>70</v>
      </c>
      <c r="I14" s="3">
        <v>0</v>
      </c>
      <c r="K14" s="3">
        <v>0</v>
      </c>
      <c r="M14" s="3">
        <v>0</v>
      </c>
      <c r="O14" s="3">
        <v>1418459910</v>
      </c>
      <c r="Q14" s="3">
        <v>0</v>
      </c>
      <c r="S14" s="3">
        <v>1418459910</v>
      </c>
    </row>
    <row r="15" spans="1:19" ht="24">
      <c r="A15" s="2" t="s">
        <v>26</v>
      </c>
      <c r="C15" s="1" t="s">
        <v>72</v>
      </c>
      <c r="E15" s="3">
        <v>17310091</v>
      </c>
      <c r="G15" s="3">
        <v>210</v>
      </c>
      <c r="I15" s="3">
        <v>0</v>
      </c>
      <c r="K15" s="3">
        <v>0</v>
      </c>
      <c r="M15" s="3">
        <v>0</v>
      </c>
      <c r="O15" s="3">
        <v>3635119110</v>
      </c>
      <c r="Q15" s="3">
        <v>233020456</v>
      </c>
      <c r="S15" s="3">
        <v>3402098654</v>
      </c>
    </row>
    <row r="16" spans="1:19" ht="24">
      <c r="A16" s="2" t="s">
        <v>27</v>
      </c>
      <c r="C16" s="1" t="s">
        <v>73</v>
      </c>
      <c r="E16" s="3">
        <v>3289201</v>
      </c>
      <c r="G16" s="3">
        <v>200</v>
      </c>
      <c r="I16" s="3">
        <v>0</v>
      </c>
      <c r="K16" s="3">
        <v>0</v>
      </c>
      <c r="M16" s="3">
        <v>0</v>
      </c>
      <c r="O16" s="3">
        <v>657840200</v>
      </c>
      <c r="Q16" s="3">
        <v>11074751</v>
      </c>
      <c r="S16" s="3">
        <v>646765449</v>
      </c>
    </row>
    <row r="17" spans="1:19" ht="24">
      <c r="A17" s="2" t="s">
        <v>39</v>
      </c>
      <c r="C17" s="1" t="s">
        <v>74</v>
      </c>
      <c r="E17" s="3">
        <v>3497043</v>
      </c>
      <c r="G17" s="3">
        <v>140</v>
      </c>
      <c r="I17" s="3">
        <v>0</v>
      </c>
      <c r="K17" s="3">
        <v>0</v>
      </c>
      <c r="M17" s="3">
        <v>0</v>
      </c>
      <c r="O17" s="3">
        <v>489586020</v>
      </c>
      <c r="Q17" s="3">
        <v>8889591</v>
      </c>
      <c r="S17" s="3">
        <v>480696429</v>
      </c>
    </row>
    <row r="18" spans="1:19" ht="24">
      <c r="A18" s="2" t="s">
        <v>16</v>
      </c>
      <c r="C18" s="1" t="s">
        <v>66</v>
      </c>
      <c r="E18" s="3">
        <v>10761439</v>
      </c>
      <c r="G18" s="3">
        <v>125</v>
      </c>
      <c r="I18" s="3">
        <v>0</v>
      </c>
      <c r="K18" s="3">
        <v>0</v>
      </c>
      <c r="M18" s="3">
        <v>0</v>
      </c>
      <c r="O18" s="3">
        <v>1345179875</v>
      </c>
      <c r="Q18" s="3">
        <v>9150884</v>
      </c>
      <c r="S18" s="3">
        <v>1336028991</v>
      </c>
    </row>
    <row r="19" spans="1:19" ht="24">
      <c r="A19" s="2" t="s">
        <v>25</v>
      </c>
      <c r="C19" s="1" t="s">
        <v>75</v>
      </c>
      <c r="E19" s="3">
        <v>26522051</v>
      </c>
      <c r="G19" s="3">
        <v>52</v>
      </c>
      <c r="I19" s="3">
        <v>0</v>
      </c>
      <c r="K19" s="3">
        <v>0</v>
      </c>
      <c r="M19" s="3">
        <v>0</v>
      </c>
      <c r="O19" s="3">
        <v>1379146652</v>
      </c>
      <c r="Q19" s="3">
        <v>115145326</v>
      </c>
      <c r="S19" s="3">
        <v>1264001326</v>
      </c>
    </row>
    <row r="20" spans="1:19" ht="24">
      <c r="A20" s="2" t="s">
        <v>37</v>
      </c>
      <c r="C20" s="1" t="s">
        <v>74</v>
      </c>
      <c r="E20" s="3">
        <v>334164033</v>
      </c>
      <c r="G20" s="3">
        <v>70</v>
      </c>
      <c r="I20" s="3">
        <v>0</v>
      </c>
      <c r="K20" s="3">
        <v>0</v>
      </c>
      <c r="M20" s="3">
        <v>0</v>
      </c>
      <c r="O20" s="3">
        <v>23391482310</v>
      </c>
      <c r="Q20" s="3">
        <v>316101112</v>
      </c>
      <c r="S20" s="3">
        <v>23075381198</v>
      </c>
    </row>
    <row r="21" spans="1:19" ht="24">
      <c r="A21" s="2" t="s">
        <v>41</v>
      </c>
      <c r="C21" s="1" t="s">
        <v>72</v>
      </c>
      <c r="E21" s="3">
        <v>22334633</v>
      </c>
      <c r="G21" s="3">
        <v>160</v>
      </c>
      <c r="I21" s="3">
        <v>0</v>
      </c>
      <c r="K21" s="3">
        <v>0</v>
      </c>
      <c r="M21" s="3">
        <v>0</v>
      </c>
      <c r="O21" s="3">
        <v>3573541280</v>
      </c>
      <c r="Q21" s="3">
        <v>229073159</v>
      </c>
      <c r="S21" s="3">
        <v>3344468121</v>
      </c>
    </row>
    <row r="22" spans="1:19" ht="24">
      <c r="A22" s="2" t="s">
        <v>38</v>
      </c>
      <c r="C22" s="1" t="s">
        <v>69</v>
      </c>
      <c r="E22" s="3">
        <v>86194569</v>
      </c>
      <c r="G22" s="3">
        <v>9</v>
      </c>
      <c r="I22" s="3">
        <v>0</v>
      </c>
      <c r="K22" s="3">
        <v>0</v>
      </c>
      <c r="M22" s="3">
        <v>0</v>
      </c>
      <c r="O22" s="3">
        <v>775751121</v>
      </c>
      <c r="Q22" s="3">
        <v>12031204</v>
      </c>
      <c r="S22" s="3">
        <v>763719917</v>
      </c>
    </row>
    <row r="23" spans="1:19" ht="24">
      <c r="A23" s="2" t="s">
        <v>32</v>
      </c>
      <c r="C23" s="1" t="s">
        <v>75</v>
      </c>
      <c r="E23" s="3">
        <v>44436160</v>
      </c>
      <c r="G23" s="3">
        <v>36</v>
      </c>
      <c r="I23" s="3">
        <v>0</v>
      </c>
      <c r="K23" s="3">
        <v>0</v>
      </c>
      <c r="M23" s="3">
        <v>0</v>
      </c>
      <c r="O23" s="3">
        <v>1599701760</v>
      </c>
      <c r="Q23" s="3">
        <v>0</v>
      </c>
      <c r="S23" s="3">
        <v>1599701760</v>
      </c>
    </row>
    <row r="24" spans="1:19" ht="24">
      <c r="A24" s="2" t="s">
        <v>20</v>
      </c>
      <c r="C24" s="1" t="s">
        <v>77</v>
      </c>
      <c r="E24" s="3">
        <v>82944834</v>
      </c>
      <c r="G24" s="3">
        <v>310</v>
      </c>
      <c r="I24" s="3">
        <v>0</v>
      </c>
      <c r="K24" s="3">
        <v>0</v>
      </c>
      <c r="M24" s="3">
        <v>0</v>
      </c>
      <c r="O24" s="3">
        <v>25712898540</v>
      </c>
      <c r="Q24" s="3">
        <v>0</v>
      </c>
      <c r="S24" s="3">
        <v>25712898540</v>
      </c>
    </row>
    <row r="25" spans="1:19" ht="24">
      <c r="A25" s="2" t="s">
        <v>17</v>
      </c>
      <c r="C25" s="1" t="s">
        <v>78</v>
      </c>
      <c r="E25" s="3">
        <v>313268677</v>
      </c>
      <c r="G25" s="3">
        <v>110</v>
      </c>
      <c r="I25" s="3">
        <v>0</v>
      </c>
      <c r="K25" s="3">
        <v>0</v>
      </c>
      <c r="M25" s="3">
        <v>0</v>
      </c>
      <c r="O25" s="3">
        <v>34459554470</v>
      </c>
      <c r="Q25" s="3">
        <v>534436785</v>
      </c>
      <c r="S25" s="3">
        <v>33925117685</v>
      </c>
    </row>
    <row r="26" spans="1:19" ht="24">
      <c r="A26" s="2" t="s">
        <v>42</v>
      </c>
      <c r="C26" s="1" t="s">
        <v>72</v>
      </c>
      <c r="E26" s="3">
        <v>547922</v>
      </c>
      <c r="G26" s="3">
        <v>1350</v>
      </c>
      <c r="I26" s="3">
        <v>0</v>
      </c>
      <c r="K26" s="3">
        <v>0</v>
      </c>
      <c r="M26" s="3">
        <v>0</v>
      </c>
      <c r="O26" s="3">
        <v>739694700</v>
      </c>
      <c r="Q26" s="3">
        <v>0</v>
      </c>
      <c r="S26" s="3">
        <v>739694700</v>
      </c>
    </row>
    <row r="27" spans="1:19" ht="24">
      <c r="A27" s="2" t="s">
        <v>22</v>
      </c>
      <c r="C27" s="1" t="s">
        <v>75</v>
      </c>
      <c r="E27" s="3">
        <v>5806336</v>
      </c>
      <c r="G27" s="3">
        <v>250</v>
      </c>
      <c r="I27" s="3">
        <v>0</v>
      </c>
      <c r="K27" s="3">
        <v>0</v>
      </c>
      <c r="M27" s="3">
        <v>0</v>
      </c>
      <c r="O27" s="3">
        <v>1451584000</v>
      </c>
      <c r="Q27" s="3">
        <v>0</v>
      </c>
      <c r="S27" s="3">
        <v>1451584000</v>
      </c>
    </row>
    <row r="28" spans="1:19" ht="24.75" thickBot="1">
      <c r="A28" s="2" t="s">
        <v>79</v>
      </c>
      <c r="C28" s="1" t="s">
        <v>76</v>
      </c>
      <c r="E28" s="3">
        <v>625000</v>
      </c>
      <c r="G28" s="3">
        <v>3000</v>
      </c>
      <c r="I28" s="3">
        <v>0</v>
      </c>
      <c r="K28" s="3">
        <v>0</v>
      </c>
      <c r="M28" s="3">
        <v>0</v>
      </c>
      <c r="O28" s="3">
        <v>1875000000</v>
      </c>
      <c r="Q28" s="3">
        <v>0</v>
      </c>
      <c r="S28" s="3">
        <v>1875000000</v>
      </c>
    </row>
    <row r="29" spans="1:19">
      <c r="A29" s="1" t="s">
        <v>43</v>
      </c>
      <c r="C29" s="1" t="s">
        <v>43</v>
      </c>
      <c r="E29" s="1" t="s">
        <v>43</v>
      </c>
      <c r="G29" s="1" t="s">
        <v>43</v>
      </c>
      <c r="I29" s="4">
        <f>SUM(I8:I28)</f>
        <v>0</v>
      </c>
      <c r="K29" s="4">
        <f>SUM(K8:K28)</f>
        <v>0</v>
      </c>
      <c r="M29" s="4">
        <f>SUM(M8:M28)</f>
        <v>0</v>
      </c>
      <c r="O29" s="4">
        <f>SUM(O8:O28)</f>
        <v>122512042629</v>
      </c>
      <c r="Q29" s="4">
        <f>SUM(Q8:Q28)</f>
        <v>2480839755</v>
      </c>
      <c r="S29" s="4">
        <f>SUM(S8:S28)</f>
        <v>120031202874</v>
      </c>
    </row>
    <row r="30" spans="1:19">
      <c r="O30" s="3"/>
    </row>
    <row r="31" spans="1:19">
      <c r="O31" s="3"/>
    </row>
  </sheetData>
  <mergeCells count="17"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Q7"/>
    <mergeCell ref="S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E11" sqref="E11"/>
    </sheetView>
  </sheetViews>
  <sheetFormatPr defaultRowHeight="22.5"/>
  <cols>
    <col min="1" max="1" width="26.710937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</row>
    <row r="3" spans="1:13" ht="24">
      <c r="A3" s="17" t="s">
        <v>52</v>
      </c>
      <c r="B3" s="17" t="s">
        <v>52</v>
      </c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  <c r="J3" s="17" t="s">
        <v>52</v>
      </c>
      <c r="K3" s="17" t="s">
        <v>52</v>
      </c>
      <c r="L3" s="17" t="s">
        <v>52</v>
      </c>
      <c r="M3" s="17" t="s">
        <v>52</v>
      </c>
    </row>
    <row r="4" spans="1:13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</row>
    <row r="5" spans="1:13" ht="25.5">
      <c r="A5" s="18" t="s">
        <v>99</v>
      </c>
      <c r="B5" s="18"/>
      <c r="C5" s="18"/>
      <c r="D5" s="18"/>
      <c r="E5" s="18"/>
      <c r="F5" s="18"/>
    </row>
    <row r="6" spans="1:13" ht="24.75" thickBot="1">
      <c r="A6" s="12" t="s">
        <v>53</v>
      </c>
      <c r="C6" s="16" t="s">
        <v>54</v>
      </c>
      <c r="D6" s="16" t="s">
        <v>54</v>
      </c>
      <c r="E6" s="16" t="s">
        <v>54</v>
      </c>
      <c r="F6" s="16" t="s">
        <v>54</v>
      </c>
      <c r="G6" s="16" t="s">
        <v>54</v>
      </c>
      <c r="I6" s="16" t="s">
        <v>55</v>
      </c>
      <c r="J6" s="16" t="s">
        <v>55</v>
      </c>
      <c r="K6" s="16" t="s">
        <v>55</v>
      </c>
      <c r="L6" s="16" t="s">
        <v>55</v>
      </c>
      <c r="M6" s="16" t="s">
        <v>55</v>
      </c>
    </row>
    <row r="7" spans="1:13" ht="24.75" thickBot="1">
      <c r="A7" s="16" t="s">
        <v>56</v>
      </c>
      <c r="C7" s="16" t="s">
        <v>57</v>
      </c>
      <c r="E7" s="16" t="s">
        <v>58</v>
      </c>
      <c r="G7" s="16" t="s">
        <v>59</v>
      </c>
      <c r="I7" s="16" t="s">
        <v>57</v>
      </c>
      <c r="K7" s="16" t="s">
        <v>58</v>
      </c>
      <c r="M7" s="16" t="s">
        <v>59</v>
      </c>
    </row>
    <row r="8" spans="1:13" ht="24">
      <c r="A8" s="2" t="s">
        <v>49</v>
      </c>
      <c r="C8" s="3">
        <v>63544294</v>
      </c>
      <c r="E8" s="3">
        <v>0</v>
      </c>
      <c r="G8" s="3">
        <v>63544294</v>
      </c>
      <c r="I8" s="3">
        <v>114107956174</v>
      </c>
      <c r="K8" s="3">
        <v>0</v>
      </c>
      <c r="M8" s="3">
        <v>114107956174</v>
      </c>
    </row>
    <row r="9" spans="1:13" ht="24.75" thickBot="1">
      <c r="A9" s="2" t="s">
        <v>50</v>
      </c>
      <c r="C9" s="3">
        <v>2185</v>
      </c>
      <c r="E9" s="3">
        <v>0</v>
      </c>
      <c r="G9" s="3">
        <v>2185</v>
      </c>
      <c r="I9" s="3">
        <v>19076</v>
      </c>
      <c r="K9" s="3">
        <v>0</v>
      </c>
      <c r="M9" s="3">
        <v>19076</v>
      </c>
    </row>
    <row r="10" spans="1:13" ht="23.25" thickBot="1">
      <c r="A10" s="1" t="s">
        <v>43</v>
      </c>
      <c r="C10" s="4">
        <f>SUM(C8:C9)</f>
        <v>63546479</v>
      </c>
      <c r="E10" s="4">
        <f>SUM(E8:E9)</f>
        <v>0</v>
      </c>
      <c r="G10" s="4">
        <f>SUM(G8:G9)</f>
        <v>63546479</v>
      </c>
      <c r="I10" s="4">
        <f>SUM(I8:I9)</f>
        <v>114107975250</v>
      </c>
      <c r="K10" s="4">
        <f>SUM(K8:K9)</f>
        <v>0</v>
      </c>
      <c r="M10" s="4">
        <f>SUM(M8:M9)</f>
        <v>114107975250</v>
      </c>
    </row>
  </sheetData>
  <mergeCells count="13">
    <mergeCell ref="A2:M2"/>
    <mergeCell ref="A3:M3"/>
    <mergeCell ref="A4:M4"/>
    <mergeCell ref="A5:F5"/>
    <mergeCell ref="C7"/>
    <mergeCell ref="E7"/>
    <mergeCell ref="G7"/>
    <mergeCell ref="C6:G6"/>
    <mergeCell ref="I7"/>
    <mergeCell ref="A7"/>
    <mergeCell ref="K7"/>
    <mergeCell ref="M7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workbookViewId="0">
      <selection activeCell="A3" sqref="A3:Q3"/>
    </sheetView>
  </sheetViews>
  <sheetFormatPr defaultRowHeight="22.5"/>
  <cols>
    <col min="1" max="1" width="40" style="14" bestFit="1" customWidth="1"/>
    <col min="2" max="2" width="1" style="1" customWidth="1"/>
    <col min="3" max="3" width="12.71093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7" t="s">
        <v>101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4">
      <c r="A3" s="17" t="s">
        <v>52</v>
      </c>
      <c r="B3" s="17" t="s">
        <v>52</v>
      </c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  <c r="J3" s="17" t="s">
        <v>52</v>
      </c>
      <c r="K3" s="17" t="s">
        <v>52</v>
      </c>
      <c r="L3" s="17" t="s">
        <v>52</v>
      </c>
      <c r="M3" s="17" t="s">
        <v>52</v>
      </c>
      <c r="N3" s="17" t="s">
        <v>52</v>
      </c>
      <c r="O3" s="17" t="s">
        <v>52</v>
      </c>
      <c r="P3" s="17" t="s">
        <v>52</v>
      </c>
      <c r="Q3" s="17" t="s">
        <v>52</v>
      </c>
    </row>
    <row r="4" spans="1:17" ht="24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5" spans="1:17" ht="25.5">
      <c r="A5" s="18" t="s">
        <v>98</v>
      </c>
      <c r="B5" s="18"/>
      <c r="C5" s="18"/>
      <c r="D5" s="18"/>
      <c r="E5" s="18"/>
      <c r="F5" s="18"/>
      <c r="G5" s="18"/>
      <c r="H5" s="18"/>
      <c r="I5" s="5"/>
      <c r="J5" s="5"/>
      <c r="K5" s="5"/>
      <c r="L5" s="5"/>
      <c r="M5" s="5"/>
      <c r="N5" s="5"/>
      <c r="O5" s="5"/>
      <c r="P5" s="5"/>
      <c r="Q5" s="5"/>
    </row>
    <row r="7" spans="1:17" ht="24">
      <c r="A7" s="20" t="s">
        <v>3</v>
      </c>
      <c r="C7" s="16" t="s">
        <v>54</v>
      </c>
      <c r="D7" s="16" t="s">
        <v>54</v>
      </c>
      <c r="E7" s="16" t="s">
        <v>54</v>
      </c>
      <c r="F7" s="16" t="s">
        <v>54</v>
      </c>
      <c r="G7" s="16" t="s">
        <v>54</v>
      </c>
      <c r="H7" s="16" t="s">
        <v>54</v>
      </c>
      <c r="I7" s="16" t="s">
        <v>54</v>
      </c>
      <c r="K7" s="16" t="s">
        <v>55</v>
      </c>
      <c r="L7" s="16" t="s">
        <v>55</v>
      </c>
      <c r="M7" s="16" t="s">
        <v>55</v>
      </c>
      <c r="N7" s="16" t="s">
        <v>55</v>
      </c>
      <c r="O7" s="16" t="s">
        <v>55</v>
      </c>
      <c r="P7" s="16" t="s">
        <v>55</v>
      </c>
      <c r="Q7" s="16" t="s">
        <v>55</v>
      </c>
    </row>
    <row r="8" spans="1:17" ht="24.75" thickBot="1">
      <c r="A8" s="20" t="s">
        <v>3</v>
      </c>
      <c r="C8" s="16" t="s">
        <v>7</v>
      </c>
      <c r="E8" s="16" t="s">
        <v>80</v>
      </c>
      <c r="G8" s="16" t="s">
        <v>81</v>
      </c>
      <c r="I8" s="16" t="s">
        <v>83</v>
      </c>
      <c r="K8" s="16" t="s">
        <v>7</v>
      </c>
      <c r="M8" s="16" t="s">
        <v>80</v>
      </c>
      <c r="O8" s="16" t="s">
        <v>81</v>
      </c>
      <c r="Q8" s="16" t="s">
        <v>83</v>
      </c>
    </row>
    <row r="9" spans="1:17" ht="24">
      <c r="A9" s="13" t="s">
        <v>42</v>
      </c>
      <c r="C9" s="3">
        <v>172046</v>
      </c>
      <c r="E9" s="3">
        <v>2318755068</v>
      </c>
      <c r="G9" s="3">
        <v>2238663272</v>
      </c>
      <c r="I9" s="3">
        <f t="shared" ref="I9:I32" si="0">E9-G9</f>
        <v>80091796</v>
      </c>
      <c r="K9" s="3">
        <v>311124</v>
      </c>
      <c r="M9" s="3">
        <v>12683420188</v>
      </c>
      <c r="O9" s="3">
        <v>10007844695</v>
      </c>
      <c r="Q9" s="3">
        <f t="shared" ref="Q9:Q32" si="1">M9-O9</f>
        <v>2675575493</v>
      </c>
    </row>
    <row r="10" spans="1:17" ht="24">
      <c r="A10" s="13" t="s">
        <v>31</v>
      </c>
      <c r="C10" s="3">
        <v>1695688</v>
      </c>
      <c r="E10" s="3">
        <v>8838045749</v>
      </c>
      <c r="G10" s="3">
        <v>10110626835</v>
      </c>
      <c r="I10" s="3">
        <f t="shared" si="0"/>
        <v>-1272581086</v>
      </c>
      <c r="K10" s="3">
        <v>1695688</v>
      </c>
      <c r="M10" s="3">
        <v>8838045749</v>
      </c>
      <c r="O10" s="3">
        <v>10110626835</v>
      </c>
      <c r="Q10" s="3">
        <f t="shared" si="1"/>
        <v>-1272581086</v>
      </c>
    </row>
    <row r="11" spans="1:17" ht="24">
      <c r="A11" s="13" t="s">
        <v>26</v>
      </c>
      <c r="C11" s="3">
        <v>1490536</v>
      </c>
      <c r="E11" s="3">
        <v>6755181553</v>
      </c>
      <c r="G11" s="3">
        <v>6432790616</v>
      </c>
      <c r="I11" s="3">
        <f t="shared" si="0"/>
        <v>322390937</v>
      </c>
      <c r="K11" s="3">
        <v>1490536</v>
      </c>
      <c r="M11" s="3">
        <v>6755181553</v>
      </c>
      <c r="O11" s="3">
        <v>6432790616</v>
      </c>
      <c r="Q11" s="3">
        <f t="shared" si="1"/>
        <v>322390937</v>
      </c>
    </row>
    <row r="12" spans="1:17" ht="24">
      <c r="A12" s="13" t="s">
        <v>16</v>
      </c>
      <c r="C12" s="3">
        <v>573843</v>
      </c>
      <c r="E12" s="3">
        <v>2732225918</v>
      </c>
      <c r="G12" s="3">
        <v>3571946209</v>
      </c>
      <c r="I12" s="3">
        <f t="shared" si="0"/>
        <v>-839720291</v>
      </c>
      <c r="K12" s="3">
        <v>573843</v>
      </c>
      <c r="M12" s="3">
        <v>2732225918</v>
      </c>
      <c r="O12" s="3">
        <v>3571946209</v>
      </c>
      <c r="Q12" s="3">
        <f t="shared" si="1"/>
        <v>-839720291</v>
      </c>
    </row>
    <row r="13" spans="1:17" ht="24">
      <c r="A13" s="13" t="s">
        <v>19</v>
      </c>
      <c r="C13" s="3">
        <v>15218</v>
      </c>
      <c r="E13" s="3">
        <v>45442882</v>
      </c>
      <c r="G13" s="3">
        <v>50850369</v>
      </c>
      <c r="I13" s="3">
        <f t="shared" si="0"/>
        <v>-5407487</v>
      </c>
      <c r="K13" s="3">
        <v>15218</v>
      </c>
      <c r="M13" s="3">
        <v>45442882</v>
      </c>
      <c r="O13" s="3">
        <v>50850369</v>
      </c>
      <c r="Q13" s="3">
        <f t="shared" si="1"/>
        <v>-5407487</v>
      </c>
    </row>
    <row r="14" spans="1:17" ht="24">
      <c r="A14" s="13" t="s">
        <v>36</v>
      </c>
      <c r="C14" s="3">
        <v>612391</v>
      </c>
      <c r="E14" s="3">
        <v>3098768154</v>
      </c>
      <c r="G14" s="3">
        <v>3019626822</v>
      </c>
      <c r="I14" s="3">
        <f t="shared" si="0"/>
        <v>79141332</v>
      </c>
      <c r="K14" s="3">
        <v>612391</v>
      </c>
      <c r="M14" s="3">
        <v>3098768154</v>
      </c>
      <c r="O14" s="3">
        <v>3019626822</v>
      </c>
      <c r="Q14" s="3">
        <f t="shared" si="1"/>
        <v>79141332</v>
      </c>
    </row>
    <row r="15" spans="1:17" ht="24">
      <c r="A15" s="13" t="s">
        <v>32</v>
      </c>
      <c r="C15" s="3">
        <v>1972971</v>
      </c>
      <c r="E15" s="3">
        <v>6957472806</v>
      </c>
      <c r="G15" s="3">
        <v>9064445853</v>
      </c>
      <c r="I15" s="3">
        <f t="shared" si="0"/>
        <v>-2106973047</v>
      </c>
      <c r="K15" s="3">
        <v>1972971</v>
      </c>
      <c r="M15" s="3">
        <v>6957472806</v>
      </c>
      <c r="O15" s="3">
        <v>9064445853</v>
      </c>
      <c r="Q15" s="3">
        <f t="shared" si="1"/>
        <v>-2106973047</v>
      </c>
    </row>
    <row r="16" spans="1:17" ht="24">
      <c r="A16" s="13" t="s">
        <v>21</v>
      </c>
      <c r="C16" s="3">
        <v>16800000</v>
      </c>
      <c r="E16" s="3">
        <v>13758248842</v>
      </c>
      <c r="G16" s="3">
        <v>18011043461</v>
      </c>
      <c r="I16" s="3">
        <f t="shared" si="0"/>
        <v>-4252794619</v>
      </c>
      <c r="K16" s="3">
        <v>16800000</v>
      </c>
      <c r="M16" s="3">
        <v>13758248842</v>
      </c>
      <c r="O16" s="3">
        <v>18011043461</v>
      </c>
      <c r="Q16" s="3">
        <f t="shared" si="1"/>
        <v>-4252794619</v>
      </c>
    </row>
    <row r="17" spans="1:17" ht="24">
      <c r="A17" s="13" t="s">
        <v>35</v>
      </c>
      <c r="C17" s="3">
        <v>1230907</v>
      </c>
      <c r="E17" s="3">
        <v>3917132338</v>
      </c>
      <c r="G17" s="3">
        <v>4938018128</v>
      </c>
      <c r="I17" s="3">
        <f t="shared" si="0"/>
        <v>-1020885790</v>
      </c>
      <c r="K17" s="3">
        <v>1230908</v>
      </c>
      <c r="M17" s="3">
        <v>3917132339</v>
      </c>
      <c r="O17" s="3">
        <v>4938022554</v>
      </c>
      <c r="Q17" s="3">
        <f t="shared" si="1"/>
        <v>-1020890215</v>
      </c>
    </row>
    <row r="18" spans="1:17" ht="24">
      <c r="A18" s="13" t="s">
        <v>33</v>
      </c>
      <c r="C18" s="3">
        <v>1074827</v>
      </c>
      <c r="E18" s="3">
        <v>1663615876</v>
      </c>
      <c r="G18" s="3">
        <v>1858615271</v>
      </c>
      <c r="I18" s="3">
        <f t="shared" si="0"/>
        <v>-194999395</v>
      </c>
      <c r="K18" s="3">
        <v>1074827</v>
      </c>
      <c r="M18" s="3">
        <v>1663615876</v>
      </c>
      <c r="O18" s="3">
        <v>1858615271</v>
      </c>
      <c r="Q18" s="3">
        <f t="shared" si="1"/>
        <v>-194999395</v>
      </c>
    </row>
    <row r="19" spans="1:17" ht="24">
      <c r="A19" s="13" t="s">
        <v>20</v>
      </c>
      <c r="C19" s="3">
        <v>11612276</v>
      </c>
      <c r="E19" s="3">
        <v>32291436809</v>
      </c>
      <c r="G19" s="3">
        <v>42773876836</v>
      </c>
      <c r="I19" s="3">
        <f t="shared" si="0"/>
        <v>-10482440027</v>
      </c>
      <c r="K19" s="3">
        <v>11612276</v>
      </c>
      <c r="M19" s="3">
        <v>32291436809</v>
      </c>
      <c r="O19" s="3">
        <v>42773876836</v>
      </c>
      <c r="Q19" s="3">
        <f t="shared" si="1"/>
        <v>-10482440027</v>
      </c>
    </row>
    <row r="20" spans="1:17" ht="24">
      <c r="A20" s="13" t="s">
        <v>38</v>
      </c>
      <c r="C20" s="3">
        <v>4800000</v>
      </c>
      <c r="E20" s="3">
        <v>16772009273</v>
      </c>
      <c r="G20" s="3">
        <v>20998403436</v>
      </c>
      <c r="I20" s="3">
        <f t="shared" si="0"/>
        <v>-4226394163</v>
      </c>
      <c r="K20" s="3">
        <v>4800000</v>
      </c>
      <c r="M20" s="3">
        <v>16772009273</v>
      </c>
      <c r="O20" s="3">
        <v>20998403436</v>
      </c>
      <c r="Q20" s="3">
        <f t="shared" si="1"/>
        <v>-4226394163</v>
      </c>
    </row>
    <row r="21" spans="1:17" ht="24">
      <c r="A21" s="13" t="s">
        <v>41</v>
      </c>
      <c r="C21" s="3">
        <v>1503541</v>
      </c>
      <c r="E21" s="3">
        <v>5567195531</v>
      </c>
      <c r="G21" s="3">
        <v>5935514459</v>
      </c>
      <c r="I21" s="3">
        <f t="shared" si="0"/>
        <v>-368318928</v>
      </c>
      <c r="K21" s="3">
        <v>1503541</v>
      </c>
      <c r="M21" s="3">
        <v>5567195531</v>
      </c>
      <c r="O21" s="3">
        <v>5935514459</v>
      </c>
      <c r="Q21" s="3">
        <f t="shared" si="1"/>
        <v>-368318928</v>
      </c>
    </row>
    <row r="22" spans="1:17" ht="24">
      <c r="A22" s="13" t="s">
        <v>29</v>
      </c>
      <c r="C22" s="3">
        <v>30431165</v>
      </c>
      <c r="E22" s="3">
        <v>69371244779</v>
      </c>
      <c r="G22" s="3">
        <v>74501730007</v>
      </c>
      <c r="I22" s="3">
        <f t="shared" si="0"/>
        <v>-5130485228</v>
      </c>
      <c r="K22" s="3">
        <v>57236423</v>
      </c>
      <c r="M22" s="3">
        <v>126156922123</v>
      </c>
      <c r="O22" s="3">
        <v>140305035269</v>
      </c>
      <c r="Q22" s="3">
        <f t="shared" si="1"/>
        <v>-14148113146</v>
      </c>
    </row>
    <row r="23" spans="1:17" ht="24">
      <c r="A23" s="13" t="s">
        <v>23</v>
      </c>
      <c r="C23" s="3">
        <v>339346</v>
      </c>
      <c r="E23" s="3">
        <v>2579619239</v>
      </c>
      <c r="G23" s="3">
        <v>1666283980</v>
      </c>
      <c r="I23" s="3">
        <f t="shared" si="0"/>
        <v>913335259</v>
      </c>
      <c r="K23" s="3">
        <v>339346</v>
      </c>
      <c r="M23" s="3">
        <v>2579619239</v>
      </c>
      <c r="O23" s="3">
        <v>1666283980</v>
      </c>
      <c r="Q23" s="3">
        <f t="shared" si="1"/>
        <v>913335259</v>
      </c>
    </row>
    <row r="24" spans="1:17" ht="24">
      <c r="A24" s="13" t="s">
        <v>25</v>
      </c>
      <c r="C24" s="3">
        <v>1919615</v>
      </c>
      <c r="E24" s="3">
        <v>6070874837</v>
      </c>
      <c r="G24" s="3">
        <v>6623112921</v>
      </c>
      <c r="I24" s="3">
        <f t="shared" si="0"/>
        <v>-552238084</v>
      </c>
      <c r="K24" s="3">
        <v>1919616</v>
      </c>
      <c r="M24" s="3">
        <v>6070874838</v>
      </c>
      <c r="O24" s="3">
        <v>6623116442</v>
      </c>
      <c r="Q24" s="3">
        <f t="shared" si="1"/>
        <v>-552241604</v>
      </c>
    </row>
    <row r="25" spans="1:17" ht="24">
      <c r="A25" s="13" t="s">
        <v>15</v>
      </c>
      <c r="C25" s="3">
        <v>800000</v>
      </c>
      <c r="E25" s="3">
        <v>1181329029</v>
      </c>
      <c r="G25" s="3">
        <v>1177814082</v>
      </c>
      <c r="I25" s="3">
        <f t="shared" si="0"/>
        <v>3514947</v>
      </c>
      <c r="K25" s="3">
        <v>800000</v>
      </c>
      <c r="M25" s="3">
        <v>1181329029</v>
      </c>
      <c r="O25" s="3">
        <v>1177814082</v>
      </c>
      <c r="Q25" s="3">
        <f t="shared" si="1"/>
        <v>3514947</v>
      </c>
    </row>
    <row r="26" spans="1:17" ht="24">
      <c r="A26" s="13" t="s">
        <v>39</v>
      </c>
      <c r="C26" s="3">
        <v>110157</v>
      </c>
      <c r="E26" s="3">
        <v>1225322529</v>
      </c>
      <c r="G26" s="3">
        <v>1771149522</v>
      </c>
      <c r="I26" s="3">
        <f t="shared" si="0"/>
        <v>-545826993</v>
      </c>
      <c r="K26" s="3">
        <v>110157</v>
      </c>
      <c r="M26" s="3">
        <v>1225322529</v>
      </c>
      <c r="O26" s="3">
        <v>1771149522</v>
      </c>
      <c r="Q26" s="3">
        <f t="shared" si="1"/>
        <v>-545826993</v>
      </c>
    </row>
    <row r="27" spans="1:17" ht="24">
      <c r="A27" s="13" t="s">
        <v>34</v>
      </c>
      <c r="C27" s="3">
        <v>200000</v>
      </c>
      <c r="E27" s="3">
        <v>1266419714</v>
      </c>
      <c r="G27" s="3">
        <v>1438286184</v>
      </c>
      <c r="I27" s="3">
        <f t="shared" si="0"/>
        <v>-171866470</v>
      </c>
      <c r="K27" s="3">
        <v>200000</v>
      </c>
      <c r="M27" s="3">
        <v>1266419714</v>
      </c>
      <c r="O27" s="3">
        <v>1438286184</v>
      </c>
      <c r="Q27" s="3">
        <f t="shared" si="1"/>
        <v>-171866470</v>
      </c>
    </row>
    <row r="28" spans="1:17" ht="24">
      <c r="A28" s="13" t="s">
        <v>17</v>
      </c>
      <c r="C28" s="3">
        <v>6400000</v>
      </c>
      <c r="E28" s="3">
        <v>9415641755</v>
      </c>
      <c r="G28" s="3">
        <v>16843965632</v>
      </c>
      <c r="I28" s="3">
        <f t="shared" si="0"/>
        <v>-7428323877</v>
      </c>
      <c r="K28" s="3">
        <v>6400002</v>
      </c>
      <c r="M28" s="3">
        <v>9415641757</v>
      </c>
      <c r="O28" s="3">
        <v>16843971509</v>
      </c>
      <c r="Q28" s="3">
        <f t="shared" si="1"/>
        <v>-7428329752</v>
      </c>
    </row>
    <row r="29" spans="1:17" ht="24">
      <c r="A29" s="13" t="s">
        <v>22</v>
      </c>
      <c r="C29" s="3">
        <v>565800</v>
      </c>
      <c r="E29" s="3">
        <v>4974136786</v>
      </c>
      <c r="G29" s="3">
        <v>5921606708</v>
      </c>
      <c r="I29" s="3">
        <f t="shared" si="0"/>
        <v>-947469922</v>
      </c>
      <c r="K29" s="3">
        <v>1565800</v>
      </c>
      <c r="M29" s="3">
        <v>17093105582</v>
      </c>
      <c r="O29" s="3">
        <v>14380280224</v>
      </c>
      <c r="Q29" s="3">
        <f t="shared" si="1"/>
        <v>2712825358</v>
      </c>
    </row>
    <row r="30" spans="1:17" ht="24">
      <c r="A30" s="13" t="s">
        <v>18</v>
      </c>
      <c r="C30" s="3">
        <v>35048460</v>
      </c>
      <c r="E30" s="3">
        <v>85420760741</v>
      </c>
      <c r="G30" s="3">
        <v>96217390599</v>
      </c>
      <c r="I30" s="3">
        <f t="shared" si="0"/>
        <v>-10796629858</v>
      </c>
      <c r="K30" s="3">
        <v>46280409</v>
      </c>
      <c r="M30" s="3">
        <v>114790154813</v>
      </c>
      <c r="O30" s="3">
        <v>125847512756</v>
      </c>
      <c r="Q30" s="3">
        <f t="shared" si="1"/>
        <v>-11057357943</v>
      </c>
    </row>
    <row r="31" spans="1:17" ht="24">
      <c r="A31" s="13" t="s">
        <v>28</v>
      </c>
      <c r="C31" s="3">
        <v>6408864</v>
      </c>
      <c r="E31" s="3">
        <v>23177846088</v>
      </c>
      <c r="G31" s="3">
        <v>27257611775</v>
      </c>
      <c r="I31" s="3">
        <f t="shared" si="0"/>
        <v>-4079765687</v>
      </c>
      <c r="K31" s="3">
        <v>6408865</v>
      </c>
      <c r="M31" s="3">
        <v>23177846089</v>
      </c>
      <c r="O31" s="3">
        <v>27257616034</v>
      </c>
      <c r="Q31" s="3">
        <f t="shared" si="1"/>
        <v>-4079769945</v>
      </c>
    </row>
    <row r="32" spans="1:17" ht="24">
      <c r="A32" s="13" t="s">
        <v>37</v>
      </c>
      <c r="C32" s="3">
        <v>28203459</v>
      </c>
      <c r="E32" s="3">
        <v>43301637178</v>
      </c>
      <c r="G32" s="3">
        <v>52939055144</v>
      </c>
      <c r="I32" s="3">
        <f t="shared" si="0"/>
        <v>-9637417966</v>
      </c>
      <c r="K32" s="3">
        <v>28203459</v>
      </c>
      <c r="M32" s="3">
        <v>43301637178</v>
      </c>
      <c r="O32" s="3">
        <v>52939055144</v>
      </c>
      <c r="Q32" s="3">
        <f t="shared" si="1"/>
        <v>-9637417966</v>
      </c>
    </row>
    <row r="33" spans="1:17" ht="24.75" thickBot="1">
      <c r="A33" s="13" t="s">
        <v>79</v>
      </c>
      <c r="C33" s="3">
        <v>0</v>
      </c>
      <c r="E33" s="3">
        <v>0</v>
      </c>
      <c r="G33" s="3">
        <v>0</v>
      </c>
      <c r="I33" s="3">
        <f t="shared" ref="I33" si="2">E33-G33</f>
        <v>0</v>
      </c>
      <c r="K33" s="3">
        <v>625000</v>
      </c>
      <c r="M33" s="3">
        <v>4982675690</v>
      </c>
      <c r="O33" s="3">
        <v>5630733067</v>
      </c>
      <c r="Q33" s="3">
        <f t="shared" ref="Q33" si="3">M33-O33</f>
        <v>-648057377</v>
      </c>
    </row>
    <row r="34" spans="1:17" ht="23.25" thickBot="1">
      <c r="A34" s="14" t="s">
        <v>43</v>
      </c>
      <c r="C34" s="1" t="s">
        <v>43</v>
      </c>
      <c r="E34" s="4">
        <f>SUM(E9:E33)</f>
        <v>352700363474</v>
      </c>
      <c r="G34" s="4">
        <f>SUM(G9:G33)</f>
        <v>415362428121</v>
      </c>
      <c r="I34" s="4">
        <f>SUM(I9:I33)</f>
        <v>-62662064647</v>
      </c>
      <c r="K34" s="1" t="s">
        <v>43</v>
      </c>
      <c r="M34" s="4">
        <f>SUM(M9:M33)</f>
        <v>466321744501</v>
      </c>
      <c r="O34" s="4">
        <f>SUM(O9:O33)</f>
        <v>532654461629</v>
      </c>
      <c r="Q34" s="4">
        <f>SUM(Q9:Q33)</f>
        <v>-66332717128</v>
      </c>
    </row>
    <row r="35" spans="1:17" ht="23.25" thickTop="1">
      <c r="I35" s="3"/>
      <c r="Q35" s="3"/>
    </row>
    <row r="36" spans="1:17">
      <c r="Q36" s="3"/>
    </row>
    <row r="38" spans="1:17">
      <c r="A38" s="19" t="s">
        <v>97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</sheetData>
  <mergeCells count="16">
    <mergeCell ref="A2:Q2"/>
    <mergeCell ref="A3:Q3"/>
    <mergeCell ref="A4:Q4"/>
    <mergeCell ref="A5:H5"/>
    <mergeCell ref="A38:Q38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 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2024-10-27T12:30:29Z</dcterms:modified>
</cp:coreProperties>
</file>