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8\"/>
    </mc:Choice>
  </mc:AlternateContent>
  <xr:revisionPtr revIDLastSave="0" documentId="13_ncr:1_{444B200E-C59B-47B1-AE71-AA989E253891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سود اوراق بهادار و سپرده بانکی" sheetId="7" r:id="rId5"/>
    <sheet name="درآمد سپرده بانکی" sheetId="13" r:id="rId6"/>
    <sheet name="سایر درآمدها" sheetId="14" r:id="rId7"/>
    <sheet name="درآمد سود سهام" sheetId="8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11" i="11"/>
  <c r="S12" i="11"/>
  <c r="S13" i="11"/>
  <c r="S14" i="11"/>
  <c r="S15" i="11"/>
  <c r="S16" i="11"/>
  <c r="S17" i="11"/>
  <c r="S18" i="11"/>
  <c r="S9" i="11"/>
  <c r="S10" i="11"/>
  <c r="S8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11" i="11"/>
  <c r="I12" i="11"/>
  <c r="I9" i="11"/>
  <c r="I10" i="11"/>
  <c r="I8" i="11"/>
  <c r="I32" i="9"/>
  <c r="Q32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3" i="9"/>
  <c r="I34" i="9"/>
  <c r="I35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3" i="9"/>
  <c r="Q34" i="9"/>
  <c r="Q35" i="9"/>
  <c r="Q8" i="9"/>
  <c r="E8" i="13"/>
  <c r="E10" i="13" s="1"/>
  <c r="C10" i="7"/>
  <c r="K11" i="6"/>
  <c r="E13" i="14"/>
  <c r="C13" i="14"/>
  <c r="G10" i="13"/>
  <c r="I9" i="13" s="1"/>
  <c r="C10" i="13"/>
  <c r="E9" i="13" s="1"/>
  <c r="Q36" i="11"/>
  <c r="O36" i="11"/>
  <c r="M36" i="11"/>
  <c r="G36" i="11"/>
  <c r="E36" i="11"/>
  <c r="C36" i="11"/>
  <c r="Q11" i="10"/>
  <c r="O11" i="10"/>
  <c r="M11" i="10"/>
  <c r="I11" i="10"/>
  <c r="G11" i="10"/>
  <c r="E11" i="10"/>
  <c r="O36" i="9"/>
  <c r="M36" i="9"/>
  <c r="G36" i="9"/>
  <c r="E36" i="9"/>
  <c r="S11" i="8"/>
  <c r="Q11" i="8"/>
  <c r="O11" i="8"/>
  <c r="M11" i="8"/>
  <c r="K11" i="8"/>
  <c r="I11" i="8"/>
  <c r="M10" i="7"/>
  <c r="K10" i="7"/>
  <c r="I10" i="7"/>
  <c r="G10" i="7"/>
  <c r="E10" i="7"/>
  <c r="I11" i="6"/>
  <c r="G11" i="6"/>
  <c r="E11" i="6"/>
  <c r="C11" i="6"/>
  <c r="W39" i="1"/>
  <c r="U39" i="1"/>
  <c r="O39" i="1"/>
  <c r="K39" i="1"/>
  <c r="G39" i="1"/>
  <c r="E39" i="1"/>
  <c r="I8" i="13" l="1"/>
  <c r="I10" i="13" s="1"/>
  <c r="K9" i="11"/>
  <c r="I36" i="11"/>
  <c r="K8" i="11" s="1"/>
  <c r="S36" i="11"/>
  <c r="I36" i="9"/>
  <c r="Q36" i="9"/>
  <c r="Y39" i="1"/>
</calcChain>
</file>

<file path=xl/sharedStrings.xml><?xml version="1.0" encoding="utf-8"?>
<sst xmlns="http://schemas.openxmlformats.org/spreadsheetml/2006/main" count="789" uniqueCount="105">
  <si>
    <t>صندوق سرمایه‌گذاری بخشی صنایع مفید</t>
  </si>
  <si>
    <t>صورت وضعیت پورتفوی</t>
  </si>
  <si>
    <t>برای ماه منتهی به 1403/08/30</t>
  </si>
  <si>
    <t>نام شرکت</t>
  </si>
  <si>
    <t>1403/07/30</t>
  </si>
  <si>
    <t>تغییرات طی دوره</t>
  </si>
  <si>
    <t>1403/08/30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</si>
  <si>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</si>
  <si>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</si>
  <si>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</si>
  <si>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</si>
  <si>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</si>
  <si>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</si>
  <si>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</si>
  <si>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</si>
  <si>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شمش طلا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</si>
  <si>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</si>
  <si>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</si>
  <si>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</si>
  <si>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</si>
  <si>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</si>
  <si>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</si>
  <si>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</si>
  <si>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</si>
  <si>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0.09%</t>
  </si>
  <si>
    <t>پتروشیمی نوری</t>
  </si>
  <si>
    <t>پتروشیمی‌ خارک‌</t>
  </si>
  <si>
    <t>پتروشیمی‌شیراز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</si>
  <si>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</si>
  <si>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</si>
  <si>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</si>
  <si>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</si>
  <si>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</si>
  <si>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</si>
  <si>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</si>
  <si>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</si>
  <si>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</si>
  <si>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</si>
  <si>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</si>
  <si>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</si>
  <si>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کربن‌ ایران‌</t>
  </si>
  <si>
    <t>کلر پارس</t>
  </si>
  <si>
    <t>نفت‌ بهران‌</t>
  </si>
  <si>
    <t>نفت ایرانول</t>
  </si>
  <si>
    <t>ح . فجر انرژی خلیج فارس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</si>
  <si>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</si>
  <si>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</si>
  <si>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</si>
  <si>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</si>
  <si>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</si>
  <si>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</si>
  <si>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</si>
  <si>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</si>
  <si>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بانک پاسارگاد شعبه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</si>
  <si>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</si>
  <si>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</si>
  <si>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</si>
  <si>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</si>
  <si>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</si>
  <si>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</si>
  <si>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</si>
  <si>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</si>
  <si>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</si>
  <si>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</si>
  <si>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</si>
  <si>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</si>
  <si>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</si>
  <si>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</si>
  <si>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1403/07/11</t>
  </si>
  <si>
    <t>1403/07/10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</si>
  <si>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</si>
  <si>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</si>
  <si>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</si>
  <si>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</si>
  <si>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</si>
  <si>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</si>
  <si>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</si>
  <si>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</si>
  <si>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98.81%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</si>
  <si>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</si>
  <si>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</si>
  <si>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</si>
  <si>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</si>
  <si>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</si>
  <si>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</si>
  <si>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</si>
  <si>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</si>
  <si>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11.74%</t>
  </si>
  <si>
    <t>درآمد سپرده بانکی</t>
  </si>
  <si>
    <t>0.75%</t>
  </si>
  <si>
    <t>99.56%</t>
  </si>
  <si>
    <t>11.83%</t>
  </si>
  <si>
    <t>1- سرمایه گذاری ها</t>
  </si>
  <si>
    <t>1-1-سرمایه‌گذاری در سهام و حق تقدم سهام</t>
  </si>
  <si>
    <t>2- درآمد حاصل از سرمایه گذاری ها</t>
  </si>
  <si>
    <t>یادداشت</t>
  </si>
  <si>
    <t>1-2</t>
  </si>
  <si>
    <t>درآمد ناشی از تغییر قیمت اوراق بهادار</t>
  </si>
  <si>
    <t>سود(زیان) حاصل از فروش اوراق بهادار</t>
  </si>
  <si>
    <t>5-2-سایر درآمدها:</t>
  </si>
  <si>
    <t>4-2-درآمد حاصل از سرمایه­گذاری در سپرده بانکی و گواهی سپرده:</t>
  </si>
  <si>
    <t>1-2-درآمد حاصل از سرمایه­گذاری در سهام و حق تقدم سهام:</t>
  </si>
  <si>
    <t>4-1- سرمایه‌گذاری در  سپرده‌ بانکی</t>
  </si>
  <si>
    <t>1403/08/01</t>
  </si>
  <si>
    <t>صندوق سرمایه‌گذاری بخشی صنایع مفید-اکتان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</si>
</sst>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readingOrder="2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3" fillId="2" borderId="0" xfId="0" applyFont="1" applyFill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9" fontId="1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1"/>
  <sheetViews>
    <sheetView rightToLeft="1" tabSelected="1" workbookViewId="0">
      <selection activeCell="G22" sqref="G22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2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1.140625" style="2" bestFit="1" customWidth="1"/>
    <col min="20" max="20" width="1" style="2" customWidth="1"/>
    <col min="21" max="21" width="22" style="2" bestFit="1" customWidth="1"/>
    <col min="22" max="22" width="1" style="2" customWidth="1"/>
    <col min="23" max="23" width="21.710937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  <c r="T2" s="16" t="s">
        <v>0</v>
      </c>
      <c r="U2" s="16" t="s">
        <v>0</v>
      </c>
      <c r="V2" s="16" t="s">
        <v>0</v>
      </c>
      <c r="W2" s="16" t="s">
        <v>0</v>
      </c>
      <c r="X2" s="16" t="s">
        <v>0</v>
      </c>
      <c r="Y2" s="16" t="s">
        <v>0</v>
      </c>
    </row>
    <row r="3" spans="1:25" ht="24">
      <c r="A3" s="16" t="s">
        <v>1</v>
      </c>
      <c r="B3" s="16" t="s">
        <v>1</v>
      </c>
      <c r="C3" s="16" t="s">
        <v>1</v>
      </c>
      <c r="D3" s="16" t="s">
        <v>1</v>
      </c>
      <c r="E3" s="16" t="s">
        <v>1</v>
      </c>
      <c r="F3" s="16" t="s">
        <v>1</v>
      </c>
      <c r="G3" s="16" t="s">
        <v>1</v>
      </c>
      <c r="H3" s="16" t="s">
        <v>1</v>
      </c>
      <c r="I3" s="16" t="s">
        <v>1</v>
      </c>
      <c r="J3" s="16" t="s">
        <v>1</v>
      </c>
      <c r="K3" s="16" t="s">
        <v>1</v>
      </c>
      <c r="L3" s="16" t="s">
        <v>1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</row>
    <row r="4" spans="1:25" ht="2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  <c r="R4" s="16" t="s">
        <v>2</v>
      </c>
      <c r="S4" s="16" t="s">
        <v>2</v>
      </c>
      <c r="T4" s="16" t="s">
        <v>2</v>
      </c>
      <c r="U4" s="16" t="s">
        <v>2</v>
      </c>
      <c r="V4" s="16" t="s">
        <v>2</v>
      </c>
      <c r="W4" s="16" t="s">
        <v>2</v>
      </c>
      <c r="X4" s="16" t="s">
        <v>2</v>
      </c>
      <c r="Y4" s="16" t="s">
        <v>2</v>
      </c>
    </row>
    <row r="5" spans="1:25" ht="25.5">
      <c r="A5" s="17" t="s">
        <v>92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"/>
      <c r="Y5" s="1"/>
    </row>
    <row r="6" spans="1:25" ht="25.5">
      <c r="A6" s="17" t="s">
        <v>93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"/>
      <c r="Y6" s="1"/>
    </row>
    <row r="7" spans="1:25">
      <c r="K7" s="4"/>
      <c r="Y7" s="4"/>
    </row>
    <row r="8" spans="1:25" ht="24.75" thickBot="1">
      <c r="A8" s="15" t="s">
        <v>3</v>
      </c>
      <c r="C8" s="15" t="s">
        <v>4</v>
      </c>
      <c r="D8" s="15" t="s">
        <v>4</v>
      </c>
      <c r="E8" s="15" t="s">
        <v>4</v>
      </c>
      <c r="F8" s="15" t="s">
        <v>4</v>
      </c>
      <c r="G8" s="15" t="s">
        <v>4</v>
      </c>
      <c r="I8" s="15" t="s">
        <v>5</v>
      </c>
      <c r="J8" s="15" t="s">
        <v>5</v>
      </c>
      <c r="K8" s="15" t="s">
        <v>5</v>
      </c>
      <c r="L8" s="15" t="s">
        <v>5</v>
      </c>
      <c r="M8" s="15" t="s">
        <v>5</v>
      </c>
      <c r="N8" s="15" t="s">
        <v>5</v>
      </c>
      <c r="O8" s="15" t="s">
        <v>5</v>
      </c>
      <c r="Q8" s="15" t="s">
        <v>6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  <c r="X8" s="15" t="s">
        <v>6</v>
      </c>
      <c r="Y8" s="15" t="s">
        <v>6</v>
      </c>
    </row>
    <row r="9" spans="1:25" ht="24">
      <c r="A9" s="15" t="s">
        <v>3</v>
      </c>
      <c r="C9" s="15" t="s">
        <v>7</v>
      </c>
      <c r="E9" s="15" t="s">
        <v>8</v>
      </c>
      <c r="G9" s="15" t="s">
        <v>9</v>
      </c>
      <c r="I9" s="15" t="s">
        <v>10</v>
      </c>
      <c r="J9" s="15" t="s">
        <v>10</v>
      </c>
      <c r="K9" s="15" t="s">
        <v>10</v>
      </c>
      <c r="M9" s="15" t="s">
        <v>11</v>
      </c>
      <c r="N9" s="15" t="s">
        <v>11</v>
      </c>
      <c r="O9" s="15" t="s">
        <v>11</v>
      </c>
      <c r="Q9" s="15" t="s">
        <v>7</v>
      </c>
      <c r="S9" s="15" t="s">
        <v>12</v>
      </c>
      <c r="U9" s="15" t="s">
        <v>8</v>
      </c>
      <c r="W9" s="15" t="s">
        <v>9</v>
      </c>
      <c r="Y9" s="15" t="s">
        <v>13</v>
      </c>
    </row>
    <row r="10" spans="1:25" ht="24.75" thickBot="1">
      <c r="A10" s="15" t="s">
        <v>3</v>
      </c>
      <c r="C10" s="15" t="s">
        <v>7</v>
      </c>
      <c r="E10" s="15" t="s">
        <v>8</v>
      </c>
      <c r="G10" s="15" t="s">
        <v>9</v>
      </c>
      <c r="I10" s="15" t="s">
        <v>7</v>
      </c>
      <c r="K10" s="15" t="s">
        <v>8</v>
      </c>
      <c r="M10" s="15" t="s">
        <v>7</v>
      </c>
      <c r="O10" s="15" t="s">
        <v>14</v>
      </c>
      <c r="Q10" s="15" t="s">
        <v>7</v>
      </c>
      <c r="S10" s="15" t="s">
        <v>12</v>
      </c>
      <c r="U10" s="15" t="s">
        <v>8</v>
      </c>
      <c r="W10" s="15" t="s">
        <v>9</v>
      </c>
      <c r="Y10" s="15" t="s">
        <v>13</v>
      </c>
    </row>
    <row r="11" spans="1:25" ht="24">
      <c r="A11" s="13" t="s">
        <v>15</v>
      </c>
      <c r="C11" s="4">
        <v>27172</v>
      </c>
      <c r="E11" s="4">
        <v>150106798064</v>
      </c>
      <c r="G11" s="4">
        <v>157678554735</v>
      </c>
      <c r="I11" s="4">
        <v>16505</v>
      </c>
      <c r="K11" s="4">
        <v>99890266546</v>
      </c>
      <c r="M11" s="4">
        <v>0</v>
      </c>
      <c r="O11" s="4">
        <v>0</v>
      </c>
      <c r="Q11" s="4">
        <v>43677</v>
      </c>
      <c r="S11" s="4">
        <v>6009960</v>
      </c>
      <c r="U11" s="4">
        <v>249997064610</v>
      </c>
      <c r="W11" s="4">
        <v>261867030065</v>
      </c>
      <c r="Y11" s="11">
        <v>4.9401775021600966E-2</v>
      </c>
    </row>
    <row r="12" spans="1:25" ht="24">
      <c r="A12" s="3" t="s">
        <v>16</v>
      </c>
      <c r="C12" s="4">
        <v>4546954</v>
      </c>
      <c r="E12" s="4">
        <v>63577137106</v>
      </c>
      <c r="G12" s="4">
        <v>65176952573.753998</v>
      </c>
      <c r="I12" s="4">
        <v>0</v>
      </c>
      <c r="K12" s="4">
        <v>0</v>
      </c>
      <c r="M12" s="4">
        <v>0</v>
      </c>
      <c r="O12" s="4">
        <v>0</v>
      </c>
      <c r="Q12" s="4">
        <v>4546954</v>
      </c>
      <c r="S12" s="4">
        <v>15540</v>
      </c>
      <c r="U12" s="4">
        <v>63577137106</v>
      </c>
      <c r="W12" s="4">
        <v>70239240152.298004</v>
      </c>
      <c r="Y12" s="11">
        <v>1.3250782806948726E-2</v>
      </c>
    </row>
    <row r="13" spans="1:25" ht="24">
      <c r="A13" s="3" t="s">
        <v>17</v>
      </c>
      <c r="C13" s="4">
        <v>97530754</v>
      </c>
      <c r="E13" s="4">
        <v>224524667478</v>
      </c>
      <c r="G13" s="4">
        <v>220077512451.099</v>
      </c>
      <c r="I13" s="4">
        <v>26763990</v>
      </c>
      <c r="K13" s="4">
        <v>63722410958</v>
      </c>
      <c r="M13" s="4">
        <v>0</v>
      </c>
      <c r="O13" s="4">
        <v>0</v>
      </c>
      <c r="Q13" s="4">
        <v>124294744</v>
      </c>
      <c r="S13" s="4">
        <v>2683</v>
      </c>
      <c r="U13" s="4">
        <v>288247078436</v>
      </c>
      <c r="W13" s="4">
        <v>331498575502.99597</v>
      </c>
      <c r="Y13" s="11">
        <v>6.2537914921612092E-2</v>
      </c>
    </row>
    <row r="14" spans="1:25" ht="24">
      <c r="A14" s="3" t="s">
        <v>18</v>
      </c>
      <c r="C14" s="4">
        <v>2700000</v>
      </c>
      <c r="E14" s="4">
        <v>530136723233</v>
      </c>
      <c r="G14" s="4">
        <v>534908245500</v>
      </c>
      <c r="I14" s="4">
        <v>184960</v>
      </c>
      <c r="K14" s="4">
        <v>41578778236</v>
      </c>
      <c r="M14" s="4">
        <v>0</v>
      </c>
      <c r="O14" s="4">
        <v>0</v>
      </c>
      <c r="Q14" s="4">
        <v>2884960</v>
      </c>
      <c r="S14" s="4">
        <v>230030</v>
      </c>
      <c r="U14" s="4">
        <v>571715501469</v>
      </c>
      <c r="W14" s="4">
        <v>659678766074.64001</v>
      </c>
      <c r="Y14" s="11">
        <v>0.12444980943212842</v>
      </c>
    </row>
    <row r="15" spans="1:25" ht="24">
      <c r="A15" s="3" t="s">
        <v>19</v>
      </c>
      <c r="C15" s="4">
        <v>4850000</v>
      </c>
      <c r="E15" s="4">
        <v>54033017429</v>
      </c>
      <c r="G15" s="4">
        <v>49850613450</v>
      </c>
      <c r="I15" s="4">
        <v>449050</v>
      </c>
      <c r="K15" s="4">
        <v>4482351317</v>
      </c>
      <c r="M15" s="4">
        <v>0</v>
      </c>
      <c r="O15" s="4">
        <v>0</v>
      </c>
      <c r="Q15" s="4">
        <v>5299050</v>
      </c>
      <c r="S15" s="4">
        <v>10890</v>
      </c>
      <c r="U15" s="4">
        <v>58515368746</v>
      </c>
      <c r="W15" s="4">
        <v>57363299905.724998</v>
      </c>
      <c r="Y15" s="11">
        <v>1.0821709154206388E-2</v>
      </c>
    </row>
    <row r="16" spans="1:25" ht="24">
      <c r="A16" s="3" t="s">
        <v>20</v>
      </c>
      <c r="C16" s="4">
        <v>7584106</v>
      </c>
      <c r="E16" s="4">
        <v>361798422683</v>
      </c>
      <c r="G16" s="4">
        <v>356443001316.50403</v>
      </c>
      <c r="I16" s="4">
        <v>203498</v>
      </c>
      <c r="K16" s="4">
        <v>9784442454</v>
      </c>
      <c r="M16" s="4">
        <v>0</v>
      </c>
      <c r="O16" s="4">
        <v>0</v>
      </c>
      <c r="Q16" s="4">
        <v>7787604</v>
      </c>
      <c r="S16" s="4">
        <v>48470</v>
      </c>
      <c r="U16" s="4">
        <v>371582865137</v>
      </c>
      <c r="W16" s="4">
        <v>375219248143.01398</v>
      </c>
      <c r="Y16" s="11">
        <v>7.0785913277950099E-2</v>
      </c>
    </row>
    <row r="17" spans="1:25" ht="24">
      <c r="A17" s="3" t="s">
        <v>21</v>
      </c>
      <c r="C17" s="4">
        <v>402309</v>
      </c>
      <c r="E17" s="4">
        <v>47331892905</v>
      </c>
      <c r="G17" s="4">
        <v>43590763498.050003</v>
      </c>
      <c r="I17" s="4">
        <v>120852</v>
      </c>
      <c r="K17" s="4">
        <v>13700697623</v>
      </c>
      <c r="M17" s="4">
        <v>0</v>
      </c>
      <c r="O17" s="4">
        <v>0</v>
      </c>
      <c r="Q17" s="4">
        <v>523161</v>
      </c>
      <c r="S17" s="4">
        <v>132350</v>
      </c>
      <c r="U17" s="4">
        <v>61032590528</v>
      </c>
      <c r="W17" s="4">
        <v>68828378217.817505</v>
      </c>
      <c r="Y17" s="11">
        <v>1.2984620686973387E-2</v>
      </c>
    </row>
    <row r="18" spans="1:25" ht="24">
      <c r="A18" s="3" t="s">
        <v>22</v>
      </c>
      <c r="C18" s="4">
        <v>2200000</v>
      </c>
      <c r="E18" s="4">
        <v>53189313578</v>
      </c>
      <c r="G18" s="4">
        <v>48964914900</v>
      </c>
      <c r="I18" s="4">
        <v>0</v>
      </c>
      <c r="K18" s="4">
        <v>0</v>
      </c>
      <c r="M18" s="4">
        <v>0</v>
      </c>
      <c r="O18" s="4">
        <v>0</v>
      </c>
      <c r="Q18" s="4">
        <v>2200000</v>
      </c>
      <c r="S18" s="4">
        <v>23450</v>
      </c>
      <c r="U18" s="4">
        <v>53189313578</v>
      </c>
      <c r="W18" s="4">
        <v>51283039500</v>
      </c>
      <c r="Y18" s="11">
        <v>9.674655030738397E-3</v>
      </c>
    </row>
    <row r="19" spans="1:25" ht="24">
      <c r="A19" s="3" t="s">
        <v>23</v>
      </c>
      <c r="C19" s="4">
        <v>454401</v>
      </c>
      <c r="E19" s="4">
        <v>23015329426</v>
      </c>
      <c r="G19" s="4">
        <v>21726640805.805</v>
      </c>
      <c r="I19" s="4">
        <v>0</v>
      </c>
      <c r="K19" s="4">
        <v>0</v>
      </c>
      <c r="M19" s="4">
        <v>0</v>
      </c>
      <c r="O19" s="4">
        <v>0</v>
      </c>
      <c r="Q19" s="4">
        <v>454401</v>
      </c>
      <c r="S19" s="4">
        <v>54390</v>
      </c>
      <c r="U19" s="4">
        <v>23015329426</v>
      </c>
      <c r="W19" s="4">
        <v>24567816911.179501</v>
      </c>
      <c r="Y19" s="11">
        <v>4.634771179543729E-3</v>
      </c>
    </row>
    <row r="20" spans="1:25" ht="24">
      <c r="A20" s="3" t="s">
        <v>25</v>
      </c>
      <c r="C20" s="4">
        <v>620118</v>
      </c>
      <c r="E20" s="4">
        <v>115084469392</v>
      </c>
      <c r="G20" s="4">
        <v>106444838481.37199</v>
      </c>
      <c r="I20" s="4">
        <v>0</v>
      </c>
      <c r="K20" s="4">
        <v>0</v>
      </c>
      <c r="M20" s="4">
        <v>0</v>
      </c>
      <c r="O20" s="4">
        <v>0</v>
      </c>
      <c r="Q20" s="4">
        <v>620118</v>
      </c>
      <c r="S20" s="4">
        <v>209700</v>
      </c>
      <c r="U20" s="4">
        <v>115084469392</v>
      </c>
      <c r="W20" s="4">
        <v>129265014069.63</v>
      </c>
      <c r="Y20" s="11">
        <v>2.4386121237357932E-2</v>
      </c>
    </row>
    <row r="21" spans="1:25" ht="24">
      <c r="A21" s="3" t="s">
        <v>26</v>
      </c>
      <c r="C21" s="4">
        <v>3709036</v>
      </c>
      <c r="E21" s="4">
        <v>193091576530</v>
      </c>
      <c r="G21" s="4">
        <v>204921638965.76401</v>
      </c>
      <c r="I21" s="4">
        <v>0</v>
      </c>
      <c r="K21" s="4">
        <v>0</v>
      </c>
      <c r="M21" s="4">
        <v>0</v>
      </c>
      <c r="O21" s="4">
        <v>0</v>
      </c>
      <c r="Q21" s="4">
        <v>3709036</v>
      </c>
      <c r="S21" s="4">
        <v>59280</v>
      </c>
      <c r="U21" s="4">
        <v>193091576530</v>
      </c>
      <c r="W21" s="4">
        <v>218563417738.224</v>
      </c>
      <c r="Y21" s="11">
        <v>4.1232455984916552E-2</v>
      </c>
    </row>
    <row r="22" spans="1:25" ht="24">
      <c r="A22" s="3" t="s">
        <v>27</v>
      </c>
      <c r="C22" s="4">
        <v>3800000</v>
      </c>
      <c r="E22" s="4">
        <v>101474080381</v>
      </c>
      <c r="G22" s="4">
        <v>102367269000</v>
      </c>
      <c r="I22" s="4">
        <v>2565079</v>
      </c>
      <c r="K22" s="4">
        <v>76062349453</v>
      </c>
      <c r="M22" s="4">
        <v>0</v>
      </c>
      <c r="O22" s="4">
        <v>0</v>
      </c>
      <c r="Q22" s="4">
        <v>6365079</v>
      </c>
      <c r="S22" s="4">
        <v>31990</v>
      </c>
      <c r="U22" s="4">
        <v>177536429834</v>
      </c>
      <c r="W22" s="4">
        <v>202407344890.60001</v>
      </c>
      <c r="Y22" s="11">
        <v>3.8184578304962705E-2</v>
      </c>
    </row>
    <row r="23" spans="1:25" ht="24">
      <c r="A23" s="3" t="s">
        <v>28</v>
      </c>
      <c r="C23" s="4">
        <v>2766192</v>
      </c>
      <c r="E23" s="4">
        <v>22114730222</v>
      </c>
      <c r="G23" s="4">
        <v>22657801218.624001</v>
      </c>
      <c r="I23" s="4">
        <v>3194862</v>
      </c>
      <c r="K23" s="4">
        <v>30068304163</v>
      </c>
      <c r="M23" s="4">
        <v>-1</v>
      </c>
      <c r="O23" s="4">
        <v>1</v>
      </c>
      <c r="Q23" s="4">
        <v>5961053</v>
      </c>
      <c r="S23" s="4">
        <v>10250</v>
      </c>
      <c r="U23" s="4">
        <v>52183026390</v>
      </c>
      <c r="W23" s="4">
        <v>60737243530.162498</v>
      </c>
      <c r="Y23" s="11">
        <v>1.1458210831521985E-2</v>
      </c>
    </row>
    <row r="24" spans="1:25" ht="24">
      <c r="A24" s="3" t="s">
        <v>29</v>
      </c>
      <c r="C24" s="4">
        <v>3466949</v>
      </c>
      <c r="E24" s="4">
        <v>265729136900</v>
      </c>
      <c r="G24" s="4">
        <v>256578572649.353</v>
      </c>
      <c r="I24" s="4">
        <v>698826</v>
      </c>
      <c r="K24" s="4">
        <v>53349355437</v>
      </c>
      <c r="M24" s="4">
        <v>0</v>
      </c>
      <c r="O24" s="4">
        <v>0</v>
      </c>
      <c r="Q24" s="4">
        <v>4165775</v>
      </c>
      <c r="S24" s="4">
        <v>85100</v>
      </c>
      <c r="U24" s="4">
        <v>319078492337</v>
      </c>
      <c r="W24" s="4">
        <v>352398133157.625</v>
      </c>
      <c r="Y24" s="11">
        <v>6.6480661150676079E-2</v>
      </c>
    </row>
    <row r="25" spans="1:25" ht="24">
      <c r="A25" s="3" t="s">
        <v>30</v>
      </c>
      <c r="C25" s="4">
        <v>2105534</v>
      </c>
      <c r="E25" s="4">
        <v>28611580243</v>
      </c>
      <c r="G25" s="4">
        <v>27230009005.827</v>
      </c>
      <c r="I25" s="4">
        <v>0</v>
      </c>
      <c r="K25" s="4">
        <v>0</v>
      </c>
      <c r="M25" s="4">
        <v>0</v>
      </c>
      <c r="O25" s="4">
        <v>0</v>
      </c>
      <c r="Q25" s="4">
        <v>2105534</v>
      </c>
      <c r="S25" s="4">
        <v>15590</v>
      </c>
      <c r="U25" s="4">
        <v>28611580243</v>
      </c>
      <c r="W25" s="4">
        <v>32629964673.393002</v>
      </c>
      <c r="Y25" s="11">
        <v>6.1557125895444981E-3</v>
      </c>
    </row>
    <row r="26" spans="1:25" ht="24">
      <c r="A26" s="3" t="s">
        <v>31</v>
      </c>
      <c r="C26" s="4">
        <v>10600000</v>
      </c>
      <c r="E26" s="4">
        <v>145989352512</v>
      </c>
      <c r="G26" s="4">
        <v>131500886400</v>
      </c>
      <c r="I26" s="4">
        <v>0</v>
      </c>
      <c r="K26" s="4">
        <v>0</v>
      </c>
      <c r="M26" s="4">
        <v>0</v>
      </c>
      <c r="O26" s="4">
        <v>0</v>
      </c>
      <c r="Q26" s="4">
        <v>10600000</v>
      </c>
      <c r="S26" s="4">
        <v>15060</v>
      </c>
      <c r="U26" s="4">
        <v>145989352512</v>
      </c>
      <c r="W26" s="4">
        <v>158686165800</v>
      </c>
      <c r="Y26" s="11">
        <v>2.9936484405639754E-2</v>
      </c>
    </row>
    <row r="27" spans="1:25" ht="24">
      <c r="A27" s="3" t="s">
        <v>32</v>
      </c>
      <c r="C27" s="4">
        <v>15944391</v>
      </c>
      <c r="E27" s="4">
        <v>271835129464</v>
      </c>
      <c r="G27" s="4">
        <v>259932158726.22</v>
      </c>
      <c r="I27" s="4">
        <v>1254016</v>
      </c>
      <c r="K27" s="4">
        <v>22543191310</v>
      </c>
      <c r="M27" s="4">
        <v>0</v>
      </c>
      <c r="O27" s="4">
        <v>0</v>
      </c>
      <c r="Q27" s="4">
        <v>17198407</v>
      </c>
      <c r="S27" s="4">
        <v>17990</v>
      </c>
      <c r="U27" s="4">
        <v>294378320774</v>
      </c>
      <c r="W27" s="4">
        <v>307558415845.51599</v>
      </c>
      <c r="Y27" s="11">
        <v>5.8021552624737724E-2</v>
      </c>
    </row>
    <row r="28" spans="1:25" ht="24">
      <c r="A28" s="3" t="s">
        <v>33</v>
      </c>
      <c r="C28" s="4">
        <v>21600000</v>
      </c>
      <c r="E28" s="4">
        <v>151503744371</v>
      </c>
      <c r="G28" s="4">
        <v>143858916000</v>
      </c>
      <c r="I28" s="4">
        <v>2000000</v>
      </c>
      <c r="K28" s="4">
        <v>14713641538</v>
      </c>
      <c r="M28" s="4">
        <v>0</v>
      </c>
      <c r="O28" s="4">
        <v>0</v>
      </c>
      <c r="Q28" s="4">
        <v>23600000</v>
      </c>
      <c r="S28" s="4">
        <v>7840</v>
      </c>
      <c r="U28" s="4">
        <v>166217385909</v>
      </c>
      <c r="W28" s="4">
        <v>183923107200</v>
      </c>
      <c r="Y28" s="11">
        <v>3.4697487350403983E-2</v>
      </c>
    </row>
    <row r="29" spans="1:25" ht="24">
      <c r="A29" s="3" t="s">
        <v>34</v>
      </c>
      <c r="C29" s="4">
        <v>40989000</v>
      </c>
      <c r="E29" s="4">
        <v>274337478355</v>
      </c>
      <c r="G29" s="4">
        <v>239988730000.5</v>
      </c>
      <c r="I29" s="4">
        <v>42042078</v>
      </c>
      <c r="K29" s="4">
        <v>270912658924</v>
      </c>
      <c r="M29" s="4">
        <v>0</v>
      </c>
      <c r="O29" s="4">
        <v>0</v>
      </c>
      <c r="Q29" s="4">
        <v>83031078</v>
      </c>
      <c r="S29" s="4">
        <v>7470</v>
      </c>
      <c r="U29" s="4">
        <v>545250137279</v>
      </c>
      <c r="W29" s="4">
        <v>616551711851.67297</v>
      </c>
      <c r="Y29" s="11">
        <v>0.11631379845916034</v>
      </c>
    </row>
    <row r="30" spans="1:25" ht="24">
      <c r="A30" s="3" t="s">
        <v>35</v>
      </c>
      <c r="C30" s="4">
        <v>1445542</v>
      </c>
      <c r="E30" s="4">
        <v>28342937211</v>
      </c>
      <c r="G30" s="4">
        <v>28307738194.470001</v>
      </c>
      <c r="I30" s="4">
        <v>1170704</v>
      </c>
      <c r="K30" s="4">
        <v>22919673488</v>
      </c>
      <c r="M30" s="4">
        <v>0</v>
      </c>
      <c r="O30" s="4">
        <v>0</v>
      </c>
      <c r="Q30" s="4">
        <v>2616246</v>
      </c>
      <c r="S30" s="4">
        <v>21530</v>
      </c>
      <c r="U30" s="4">
        <v>51262610699</v>
      </c>
      <c r="W30" s="4">
        <v>55992626110.539001</v>
      </c>
      <c r="Y30" s="11">
        <v>1.056312861262017E-2</v>
      </c>
    </row>
    <row r="31" spans="1:25" ht="24">
      <c r="A31" s="3" t="s">
        <v>36</v>
      </c>
      <c r="C31" s="4">
        <v>4000000</v>
      </c>
      <c r="E31" s="4">
        <v>46563170347</v>
      </c>
      <c r="G31" s="4">
        <v>40954860000</v>
      </c>
      <c r="I31" s="4">
        <v>2810000</v>
      </c>
      <c r="K31" s="4">
        <v>1070992955</v>
      </c>
      <c r="M31" s="4">
        <v>-6652</v>
      </c>
      <c r="O31" s="4">
        <v>77166952</v>
      </c>
      <c r="Q31" s="4">
        <v>6803348</v>
      </c>
      <c r="S31" s="4">
        <v>12370</v>
      </c>
      <c r="U31" s="4">
        <v>78258470143</v>
      </c>
      <c r="W31" s="4">
        <v>83656678142.177994</v>
      </c>
      <c r="Y31" s="11">
        <v>1.5782011166539482E-2</v>
      </c>
    </row>
    <row r="32" spans="1:25" ht="24">
      <c r="A32" s="3" t="s">
        <v>37</v>
      </c>
      <c r="C32" s="4">
        <v>31188063</v>
      </c>
      <c r="E32" s="4">
        <v>55330634616</v>
      </c>
      <c r="G32" s="4">
        <v>50100030344.642403</v>
      </c>
      <c r="I32" s="4">
        <v>6566750</v>
      </c>
      <c r="K32" s="4">
        <v>0</v>
      </c>
      <c r="M32" s="4">
        <v>0</v>
      </c>
      <c r="O32" s="4">
        <v>0</v>
      </c>
      <c r="Q32" s="4">
        <v>37754813</v>
      </c>
      <c r="S32" s="4">
        <v>1494</v>
      </c>
      <c r="U32" s="4">
        <v>55330634616</v>
      </c>
      <c r="W32" s="4">
        <v>56070076762.799103</v>
      </c>
      <c r="Y32" s="11">
        <v>1.0577739843737274E-2</v>
      </c>
    </row>
    <row r="33" spans="1:25" ht="24">
      <c r="A33" s="3" t="s">
        <v>38</v>
      </c>
      <c r="C33" s="4">
        <v>8667430</v>
      </c>
      <c r="E33" s="4">
        <v>333285963969</v>
      </c>
      <c r="G33" s="4">
        <v>308275427559.87</v>
      </c>
      <c r="I33" s="4">
        <v>1200000</v>
      </c>
      <c r="K33" s="4">
        <v>43574399542</v>
      </c>
      <c r="M33" s="4">
        <v>0</v>
      </c>
      <c r="O33" s="4">
        <v>0</v>
      </c>
      <c r="Q33" s="4">
        <v>9867430</v>
      </c>
      <c r="S33" s="4">
        <v>44260</v>
      </c>
      <c r="U33" s="4">
        <v>376860363511</v>
      </c>
      <c r="W33" s="4">
        <v>434133893711.78998</v>
      </c>
      <c r="Y33" s="11">
        <v>8.1900287107842307E-2</v>
      </c>
    </row>
    <row r="34" spans="1:25" ht="24">
      <c r="A34" s="3" t="s">
        <v>39</v>
      </c>
      <c r="C34" s="4">
        <v>11200000</v>
      </c>
      <c r="E34" s="4">
        <v>92015310651</v>
      </c>
      <c r="G34" s="4">
        <v>78378854400</v>
      </c>
      <c r="I34" s="4">
        <v>600000</v>
      </c>
      <c r="K34" s="4">
        <v>4468142577</v>
      </c>
      <c r="M34" s="4">
        <v>0</v>
      </c>
      <c r="O34" s="4">
        <v>0</v>
      </c>
      <c r="Q34" s="4">
        <v>11800000</v>
      </c>
      <c r="S34" s="4">
        <v>9080</v>
      </c>
      <c r="U34" s="4">
        <v>96483453228</v>
      </c>
      <c r="W34" s="4">
        <v>106506493200</v>
      </c>
      <c r="Y34" s="11">
        <v>2.0092677623830876E-2</v>
      </c>
    </row>
    <row r="35" spans="1:25" ht="24">
      <c r="A35" s="3" t="s">
        <v>40</v>
      </c>
      <c r="C35" s="4">
        <v>11705808</v>
      </c>
      <c r="E35" s="4">
        <v>94115718698</v>
      </c>
      <c r="G35" s="4">
        <v>86573018811.455994</v>
      </c>
      <c r="I35" s="4">
        <v>2890874</v>
      </c>
      <c r="K35" s="4">
        <v>23255969573</v>
      </c>
      <c r="M35" s="4">
        <v>0</v>
      </c>
      <c r="O35" s="4">
        <v>0</v>
      </c>
      <c r="Q35" s="4">
        <v>14596682</v>
      </c>
      <c r="S35" s="4">
        <v>8120</v>
      </c>
      <c r="U35" s="4">
        <v>117371688271</v>
      </c>
      <c r="W35" s="4">
        <v>117819833745.85201</v>
      </c>
      <c r="Y35" s="11">
        <v>2.2226963502622904E-2</v>
      </c>
    </row>
    <row r="36" spans="1:25" ht="24">
      <c r="A36" s="3" t="s">
        <v>41</v>
      </c>
      <c r="C36" s="4">
        <v>330000</v>
      </c>
      <c r="E36" s="4">
        <v>12594925804</v>
      </c>
      <c r="G36" s="4">
        <v>13203469125</v>
      </c>
      <c r="I36" s="4">
        <v>0</v>
      </c>
      <c r="K36" s="4">
        <v>0</v>
      </c>
      <c r="M36" s="4">
        <v>0</v>
      </c>
      <c r="O36" s="4">
        <v>0</v>
      </c>
      <c r="Q36" s="4">
        <v>330000</v>
      </c>
      <c r="S36" s="4">
        <v>41950</v>
      </c>
      <c r="U36" s="4">
        <v>12594925804</v>
      </c>
      <c r="W36" s="4">
        <v>13761131175</v>
      </c>
      <c r="Y36" s="11">
        <v>2.5960668136853463E-3</v>
      </c>
    </row>
    <row r="37" spans="1:25" ht="24">
      <c r="A37" s="3" t="s">
        <v>42</v>
      </c>
      <c r="C37" s="4">
        <v>0</v>
      </c>
      <c r="E37" s="4">
        <v>0</v>
      </c>
      <c r="G37" s="4">
        <v>0</v>
      </c>
      <c r="I37" s="4">
        <v>1901150</v>
      </c>
      <c r="K37" s="4">
        <v>25780727650</v>
      </c>
      <c r="M37" s="4">
        <v>0</v>
      </c>
      <c r="O37" s="4">
        <v>0</v>
      </c>
      <c r="Q37" s="4">
        <v>1901150</v>
      </c>
      <c r="S37" s="4">
        <v>13130</v>
      </c>
      <c r="U37" s="4">
        <v>25780727650</v>
      </c>
      <c r="W37" s="4">
        <v>24813575007.974998</v>
      </c>
      <c r="Y37" s="11">
        <v>4.68113396986756E-3</v>
      </c>
    </row>
    <row r="38" spans="1:25" ht="24.75" thickBot="1">
      <c r="A38" s="3" t="s">
        <v>43</v>
      </c>
      <c r="C38" s="4">
        <v>0</v>
      </c>
      <c r="E38" s="4">
        <v>0</v>
      </c>
      <c r="G38" s="4">
        <v>0</v>
      </c>
      <c r="I38" s="4">
        <v>1000</v>
      </c>
      <c r="K38" s="4">
        <v>73766918</v>
      </c>
      <c r="M38" s="4">
        <v>0</v>
      </c>
      <c r="O38" s="4">
        <v>0</v>
      </c>
      <c r="Q38" s="4">
        <v>1000</v>
      </c>
      <c r="S38" s="4">
        <v>75000</v>
      </c>
      <c r="U38" s="4">
        <v>73766918</v>
      </c>
      <c r="W38" s="4">
        <v>74553750</v>
      </c>
      <c r="Y38" s="11">
        <v>1.4064724312955608E-5</v>
      </c>
    </row>
    <row r="39" spans="1:25" ht="23.25" thickBot="1">
      <c r="A39" s="2" t="s">
        <v>45</v>
      </c>
      <c r="C39" s="2" t="s">
        <v>45</v>
      </c>
      <c r="E39" s="5">
        <f>SUM(E11:E38)</f>
        <v>3739733241568</v>
      </c>
      <c r="G39" s="5">
        <f>SUM(G11:G38)</f>
        <v>3599691418113.311</v>
      </c>
      <c r="I39" s="2" t="s">
        <v>45</v>
      </c>
      <c r="K39" s="5">
        <f>SUM(K11:K38)</f>
        <v>821952120662</v>
      </c>
      <c r="M39" s="2" t="s">
        <v>45</v>
      </c>
      <c r="O39" s="5">
        <f>SUM(O11:O38)</f>
        <v>77166953</v>
      </c>
      <c r="Q39" s="2" t="s">
        <v>45</v>
      </c>
      <c r="S39" s="2" t="s">
        <v>45</v>
      </c>
      <c r="U39" s="5">
        <f>SUM(U11:U38)</f>
        <v>4592309661076</v>
      </c>
      <c r="W39" s="5">
        <f>SUM(W11:W38)</f>
        <v>5056094774835.627</v>
      </c>
      <c r="Y39" s="12">
        <f>SUM(Y11:Y38)</f>
        <v>0.9538430878156825</v>
      </c>
    </row>
    <row r="40" spans="1:25" ht="23.25" thickTop="1">
      <c r="W40" s="4"/>
    </row>
    <row r="41" spans="1:25">
      <c r="W41" s="4"/>
    </row>
  </sheetData>
  <mergeCells count="23">
    <mergeCell ref="A5:W5"/>
    <mergeCell ref="A6:W6"/>
    <mergeCell ref="A8:A10"/>
    <mergeCell ref="C9:C10"/>
    <mergeCell ref="E9:E10"/>
    <mergeCell ref="G9:G10"/>
    <mergeCell ref="C8:G8"/>
    <mergeCell ref="Y9:Y10"/>
    <mergeCell ref="Q8:Y8"/>
    <mergeCell ref="A2:Y2"/>
    <mergeCell ref="A3:Y3"/>
    <mergeCell ref="A4:Y4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8"/>
  <sheetViews>
    <sheetView rightToLeft="1" topLeftCell="A16" workbookViewId="0">
      <selection activeCell="Q24" sqref="Q24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21.8554687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1.7109375" style="2" bestFit="1" customWidth="1"/>
    <col min="14" max="14" width="1" style="2" customWidth="1"/>
    <col min="15" max="15" width="21.710937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</row>
    <row r="3" spans="1:17" ht="24">
      <c r="A3" s="16" t="s">
        <v>54</v>
      </c>
      <c r="B3" s="16" t="s">
        <v>54</v>
      </c>
      <c r="C3" s="16" t="s">
        <v>54</v>
      </c>
      <c r="D3" s="16" t="s">
        <v>54</v>
      </c>
      <c r="E3" s="16" t="s">
        <v>54</v>
      </c>
      <c r="F3" s="16" t="s">
        <v>54</v>
      </c>
      <c r="G3" s="16" t="s">
        <v>54</v>
      </c>
      <c r="H3" s="16" t="s">
        <v>54</v>
      </c>
      <c r="I3" s="16" t="s">
        <v>54</v>
      </c>
      <c r="J3" s="16" t="s">
        <v>54</v>
      </c>
      <c r="K3" s="16" t="s">
        <v>54</v>
      </c>
      <c r="L3" s="16" t="s">
        <v>54</v>
      </c>
      <c r="M3" s="16" t="s">
        <v>54</v>
      </c>
      <c r="N3" s="16" t="s">
        <v>54</v>
      </c>
      <c r="O3" s="16" t="s">
        <v>54</v>
      </c>
      <c r="P3" s="16" t="s">
        <v>54</v>
      </c>
      <c r="Q3" s="16" t="s">
        <v>54</v>
      </c>
    </row>
    <row r="4" spans="1:17" ht="2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</row>
    <row r="5" spans="1:17" ht="25.5">
      <c r="A5" s="17" t="s">
        <v>97</v>
      </c>
      <c r="B5" s="17"/>
      <c r="C5" s="17"/>
      <c r="D5" s="17"/>
      <c r="E5" s="17"/>
      <c r="F5" s="17"/>
      <c r="G5" s="17"/>
      <c r="H5" s="17"/>
    </row>
    <row r="6" spans="1:17" ht="24">
      <c r="A6" s="15" t="s">
        <v>3</v>
      </c>
      <c r="C6" s="15" t="s">
        <v>56</v>
      </c>
      <c r="D6" s="15" t="s">
        <v>56</v>
      </c>
      <c r="E6" s="15" t="s">
        <v>56</v>
      </c>
      <c r="F6" s="15" t="s">
        <v>56</v>
      </c>
      <c r="G6" s="15" t="s">
        <v>56</v>
      </c>
      <c r="H6" s="15" t="s">
        <v>56</v>
      </c>
      <c r="I6" s="15" t="s">
        <v>56</v>
      </c>
      <c r="K6" s="15" t="s">
        <v>57</v>
      </c>
      <c r="L6" s="15" t="s">
        <v>57</v>
      </c>
      <c r="M6" s="15" t="s">
        <v>57</v>
      </c>
      <c r="N6" s="15" t="s">
        <v>57</v>
      </c>
      <c r="O6" s="15" t="s">
        <v>57</v>
      </c>
      <c r="P6" s="15" t="s">
        <v>57</v>
      </c>
      <c r="Q6" s="15" t="s">
        <v>57</v>
      </c>
    </row>
    <row r="7" spans="1:17" ht="24">
      <c r="A7" s="15" t="s">
        <v>3</v>
      </c>
      <c r="C7" s="15" t="s">
        <v>7</v>
      </c>
      <c r="E7" s="15" t="s">
        <v>70</v>
      </c>
      <c r="G7" s="15" t="s">
        <v>71</v>
      </c>
      <c r="I7" s="15" t="s">
        <v>72</v>
      </c>
      <c r="K7" s="15" t="s">
        <v>7</v>
      </c>
      <c r="M7" s="15" t="s">
        <v>70</v>
      </c>
      <c r="O7" s="15" t="s">
        <v>71</v>
      </c>
      <c r="Q7" s="15" t="s">
        <v>72</v>
      </c>
    </row>
    <row r="8" spans="1:17" ht="24">
      <c r="A8" s="10" t="s">
        <v>28</v>
      </c>
      <c r="C8" s="4">
        <v>5961053</v>
      </c>
      <c r="E8" s="4">
        <v>60737243530</v>
      </c>
      <c r="G8" s="4">
        <v>52726097386</v>
      </c>
      <c r="I8" s="4">
        <f>E8-G8</f>
        <v>8011146144</v>
      </c>
      <c r="K8" s="4">
        <v>5961053</v>
      </c>
      <c r="M8" s="4">
        <v>60737243530</v>
      </c>
      <c r="O8" s="4">
        <v>52183026390</v>
      </c>
      <c r="Q8" s="4">
        <f>M8-O8</f>
        <v>8554217140</v>
      </c>
    </row>
    <row r="9" spans="1:17" ht="24">
      <c r="A9" s="10" t="s">
        <v>32</v>
      </c>
      <c r="C9" s="4">
        <v>17198407</v>
      </c>
      <c r="E9" s="4">
        <v>307558415845</v>
      </c>
      <c r="G9" s="4">
        <v>282475350036</v>
      </c>
      <c r="I9" s="4">
        <f t="shared" ref="I9:I35" si="0">E9-G9</f>
        <v>25083065809</v>
      </c>
      <c r="K9" s="4">
        <v>17198407</v>
      </c>
      <c r="M9" s="4">
        <v>307558415845</v>
      </c>
      <c r="O9" s="4">
        <v>294378320774</v>
      </c>
      <c r="Q9" s="4">
        <f t="shared" ref="Q9:Q35" si="1">M9-O9</f>
        <v>13180095071</v>
      </c>
    </row>
    <row r="10" spans="1:17" ht="24">
      <c r="A10" s="3" t="s">
        <v>25</v>
      </c>
      <c r="C10" s="4">
        <v>620118</v>
      </c>
      <c r="E10" s="4">
        <v>129265014069</v>
      </c>
      <c r="G10" s="4">
        <v>106444838481</v>
      </c>
      <c r="I10" s="4">
        <f t="shared" si="0"/>
        <v>22820175588</v>
      </c>
      <c r="K10" s="4">
        <v>620118</v>
      </c>
      <c r="M10" s="4">
        <v>129265014069</v>
      </c>
      <c r="O10" s="4">
        <v>115084469392</v>
      </c>
      <c r="Q10" s="4">
        <f t="shared" si="1"/>
        <v>14180544677</v>
      </c>
    </row>
    <row r="11" spans="1:17" ht="24">
      <c r="A11" s="3" t="s">
        <v>39</v>
      </c>
      <c r="C11" s="4">
        <v>11800000</v>
      </c>
      <c r="E11" s="4">
        <v>106506493200</v>
      </c>
      <c r="G11" s="4">
        <v>82846996977</v>
      </c>
      <c r="I11" s="4">
        <f t="shared" si="0"/>
        <v>23659496223</v>
      </c>
      <c r="K11" s="4">
        <v>11800000</v>
      </c>
      <c r="M11" s="4">
        <v>106506493200</v>
      </c>
      <c r="O11" s="4">
        <v>96483453228</v>
      </c>
      <c r="Q11" s="4">
        <f t="shared" si="1"/>
        <v>10023039972</v>
      </c>
    </row>
    <row r="12" spans="1:17" ht="24">
      <c r="A12" s="3" t="s">
        <v>36</v>
      </c>
      <c r="C12" s="4">
        <v>6803348</v>
      </c>
      <c r="E12" s="4">
        <v>83656678142</v>
      </c>
      <c r="G12" s="4">
        <v>72650159796</v>
      </c>
      <c r="I12" s="4">
        <f t="shared" si="0"/>
        <v>11006518346</v>
      </c>
      <c r="K12" s="4">
        <v>6803348</v>
      </c>
      <c r="M12" s="4">
        <v>83656678142</v>
      </c>
      <c r="O12" s="4">
        <v>78258470143</v>
      </c>
      <c r="Q12" s="4">
        <f t="shared" si="1"/>
        <v>5398207999</v>
      </c>
    </row>
    <row r="13" spans="1:17" ht="24">
      <c r="A13" s="3" t="s">
        <v>26</v>
      </c>
      <c r="C13" s="4">
        <v>3709036</v>
      </c>
      <c r="E13" s="4">
        <v>218563417738</v>
      </c>
      <c r="G13" s="4">
        <v>204921638965</v>
      </c>
      <c r="I13" s="4">
        <f t="shared" si="0"/>
        <v>13641778773</v>
      </c>
      <c r="K13" s="4">
        <v>3709036</v>
      </c>
      <c r="M13" s="4">
        <v>218563417738</v>
      </c>
      <c r="O13" s="4">
        <v>193091576530</v>
      </c>
      <c r="Q13" s="4">
        <f t="shared" si="1"/>
        <v>25471841208</v>
      </c>
    </row>
    <row r="14" spans="1:17" ht="24">
      <c r="A14" s="3" t="s">
        <v>29</v>
      </c>
      <c r="C14" s="4">
        <v>4165775</v>
      </c>
      <c r="E14" s="4">
        <v>352398133157</v>
      </c>
      <c r="G14" s="4">
        <v>309927928086</v>
      </c>
      <c r="I14" s="4">
        <f t="shared" si="0"/>
        <v>42470205071</v>
      </c>
      <c r="K14" s="4">
        <v>4165775</v>
      </c>
      <c r="M14" s="4">
        <v>352398133157</v>
      </c>
      <c r="O14" s="4">
        <v>319078492337</v>
      </c>
      <c r="Q14" s="4">
        <f t="shared" si="1"/>
        <v>33319640820</v>
      </c>
    </row>
    <row r="15" spans="1:17" ht="24">
      <c r="A15" s="3" t="s">
        <v>22</v>
      </c>
      <c r="C15" s="4">
        <v>2200000</v>
      </c>
      <c r="E15" s="4">
        <v>51283039500</v>
      </c>
      <c r="G15" s="4">
        <v>48964914900</v>
      </c>
      <c r="I15" s="4">
        <f t="shared" si="0"/>
        <v>2318124600</v>
      </c>
      <c r="K15" s="4">
        <v>2200000</v>
      </c>
      <c r="M15" s="4">
        <v>51283039500</v>
      </c>
      <c r="O15" s="4">
        <v>53189313578</v>
      </c>
      <c r="Q15" s="4">
        <f t="shared" si="1"/>
        <v>-1906274078</v>
      </c>
    </row>
    <row r="16" spans="1:17" ht="24">
      <c r="A16" s="3" t="s">
        <v>38</v>
      </c>
      <c r="C16" s="4">
        <v>9867430</v>
      </c>
      <c r="E16" s="4">
        <v>434133893711</v>
      </c>
      <c r="G16" s="4">
        <v>351849827101</v>
      </c>
      <c r="I16" s="4">
        <f t="shared" si="0"/>
        <v>82284066610</v>
      </c>
      <c r="K16" s="4">
        <v>9867430</v>
      </c>
      <c r="M16" s="4">
        <v>434133893711</v>
      </c>
      <c r="O16" s="4">
        <v>376860363511</v>
      </c>
      <c r="Q16" s="4">
        <f t="shared" si="1"/>
        <v>57273530200</v>
      </c>
    </row>
    <row r="17" spans="1:17" ht="24">
      <c r="A17" s="3" t="s">
        <v>33</v>
      </c>
      <c r="C17" s="4">
        <v>23600000</v>
      </c>
      <c r="E17" s="4">
        <v>183923107200</v>
      </c>
      <c r="G17" s="4">
        <v>158572557538</v>
      </c>
      <c r="I17" s="4">
        <f t="shared" si="0"/>
        <v>25350549662</v>
      </c>
      <c r="K17" s="4">
        <v>23600000</v>
      </c>
      <c r="M17" s="4">
        <v>183923107200</v>
      </c>
      <c r="O17" s="4">
        <v>166217385909</v>
      </c>
      <c r="Q17" s="4">
        <f t="shared" si="1"/>
        <v>17705721291</v>
      </c>
    </row>
    <row r="18" spans="1:17" ht="24">
      <c r="A18" s="3" t="s">
        <v>43</v>
      </c>
      <c r="C18" s="4">
        <v>1000</v>
      </c>
      <c r="E18" s="4">
        <v>74553750</v>
      </c>
      <c r="G18" s="4">
        <v>73766918</v>
      </c>
      <c r="I18" s="4">
        <f t="shared" si="0"/>
        <v>786832</v>
      </c>
      <c r="K18" s="4">
        <v>1000</v>
      </c>
      <c r="M18" s="4">
        <v>74553750</v>
      </c>
      <c r="O18" s="4">
        <v>73766918</v>
      </c>
      <c r="Q18" s="4">
        <f t="shared" si="1"/>
        <v>786832</v>
      </c>
    </row>
    <row r="19" spans="1:17" ht="24">
      <c r="A19" s="3" t="s">
        <v>30</v>
      </c>
      <c r="C19" s="4">
        <v>2105534</v>
      </c>
      <c r="E19" s="4">
        <v>32629964673</v>
      </c>
      <c r="G19" s="4">
        <v>27230009005</v>
      </c>
      <c r="I19" s="4">
        <f t="shared" si="0"/>
        <v>5399955668</v>
      </c>
      <c r="K19" s="4">
        <v>2105534</v>
      </c>
      <c r="M19" s="4">
        <v>32629964673</v>
      </c>
      <c r="O19" s="4">
        <v>28611580243</v>
      </c>
      <c r="Q19" s="4">
        <f t="shared" si="1"/>
        <v>4018384430</v>
      </c>
    </row>
    <row r="20" spans="1:17" ht="24">
      <c r="A20" s="3" t="s">
        <v>20</v>
      </c>
      <c r="C20" s="4">
        <v>7787604</v>
      </c>
      <c r="E20" s="4">
        <v>375219248143</v>
      </c>
      <c r="G20" s="4">
        <v>366227443770</v>
      </c>
      <c r="I20" s="4">
        <f t="shared" si="0"/>
        <v>8991804373</v>
      </c>
      <c r="K20" s="4">
        <v>7787604</v>
      </c>
      <c r="M20" s="4">
        <v>375219248143</v>
      </c>
      <c r="O20" s="4">
        <v>371582865137</v>
      </c>
      <c r="Q20" s="4">
        <f t="shared" si="1"/>
        <v>3636383006</v>
      </c>
    </row>
    <row r="21" spans="1:17" ht="24">
      <c r="A21" s="3" t="s">
        <v>21</v>
      </c>
      <c r="C21" s="4">
        <v>523161</v>
      </c>
      <c r="E21" s="4">
        <v>68828378217</v>
      </c>
      <c r="G21" s="4">
        <v>57291461121</v>
      </c>
      <c r="I21" s="4">
        <f t="shared" si="0"/>
        <v>11536917096</v>
      </c>
      <c r="K21" s="4">
        <v>523161</v>
      </c>
      <c r="M21" s="4">
        <v>68828378217</v>
      </c>
      <c r="O21" s="4">
        <v>61032590528</v>
      </c>
      <c r="Q21" s="4">
        <f t="shared" si="1"/>
        <v>7795787689</v>
      </c>
    </row>
    <row r="22" spans="1:17" ht="24">
      <c r="A22" s="3" t="s">
        <v>19</v>
      </c>
      <c r="C22" s="4">
        <v>5299050</v>
      </c>
      <c r="E22" s="4">
        <v>57363299905</v>
      </c>
      <c r="G22" s="4">
        <v>54332964767</v>
      </c>
      <c r="I22" s="4">
        <f t="shared" si="0"/>
        <v>3030335138</v>
      </c>
      <c r="K22" s="4">
        <v>5299050</v>
      </c>
      <c r="M22" s="4">
        <v>57363299905</v>
      </c>
      <c r="O22" s="4">
        <v>58515368746</v>
      </c>
      <c r="Q22" s="4">
        <f t="shared" si="1"/>
        <v>-1152068841</v>
      </c>
    </row>
    <row r="23" spans="1:17" ht="24">
      <c r="A23" s="3" t="s">
        <v>34</v>
      </c>
      <c r="C23" s="4">
        <v>83031078</v>
      </c>
      <c r="E23" s="4">
        <v>616551711851</v>
      </c>
      <c r="G23" s="4">
        <v>510901388924</v>
      </c>
      <c r="I23" s="4">
        <f t="shared" si="0"/>
        <v>105650322927</v>
      </c>
      <c r="K23" s="4">
        <v>83031078</v>
      </c>
      <c r="M23" s="4">
        <v>616551711851</v>
      </c>
      <c r="O23" s="4">
        <v>545250137279</v>
      </c>
      <c r="Q23" s="4">
        <f t="shared" si="1"/>
        <v>71301574572</v>
      </c>
    </row>
    <row r="24" spans="1:17" ht="24">
      <c r="A24" s="3" t="s">
        <v>31</v>
      </c>
      <c r="C24" s="4">
        <v>10600000</v>
      </c>
      <c r="E24" s="4">
        <v>158686165800</v>
      </c>
      <c r="G24" s="4">
        <v>131500886400</v>
      </c>
      <c r="I24" s="4">
        <f t="shared" si="0"/>
        <v>27185279400</v>
      </c>
      <c r="K24" s="4">
        <v>10600000</v>
      </c>
      <c r="M24" s="4">
        <v>158686165800</v>
      </c>
      <c r="O24" s="4">
        <v>145989352512</v>
      </c>
      <c r="Q24" s="4">
        <f t="shared" si="1"/>
        <v>12696813288</v>
      </c>
    </row>
    <row r="25" spans="1:17" ht="24">
      <c r="A25" s="3" t="s">
        <v>41</v>
      </c>
      <c r="C25" s="4">
        <v>330000</v>
      </c>
      <c r="E25" s="4">
        <v>13761131175</v>
      </c>
      <c r="G25" s="4">
        <v>13203469125</v>
      </c>
      <c r="I25" s="4">
        <f t="shared" si="0"/>
        <v>557662050</v>
      </c>
      <c r="K25" s="4">
        <v>330000</v>
      </c>
      <c r="M25" s="4">
        <v>13761131175</v>
      </c>
      <c r="O25" s="4">
        <v>12594925804</v>
      </c>
      <c r="Q25" s="4">
        <f t="shared" si="1"/>
        <v>1166205371</v>
      </c>
    </row>
    <row r="26" spans="1:17" ht="24">
      <c r="A26" s="10" t="s">
        <v>15</v>
      </c>
      <c r="C26" s="4">
        <v>43677</v>
      </c>
      <c r="E26" s="4">
        <v>261867030065</v>
      </c>
      <c r="G26" s="4">
        <v>257568821281</v>
      </c>
      <c r="I26" s="4">
        <f t="shared" si="0"/>
        <v>4298208784</v>
      </c>
      <c r="K26" s="4">
        <v>143703</v>
      </c>
      <c r="M26" s="4">
        <v>261867030065</v>
      </c>
      <c r="O26" s="4">
        <v>249997064610</v>
      </c>
      <c r="Q26" s="4">
        <f t="shared" si="1"/>
        <v>11869965455</v>
      </c>
    </row>
    <row r="27" spans="1:17" ht="24">
      <c r="A27" s="3" t="s">
        <v>18</v>
      </c>
      <c r="C27" s="4">
        <v>2884960</v>
      </c>
      <c r="E27" s="4">
        <v>659678766074</v>
      </c>
      <c r="G27" s="4">
        <v>576487023736</v>
      </c>
      <c r="I27" s="4">
        <f t="shared" si="0"/>
        <v>83191742338</v>
      </c>
      <c r="K27" s="4">
        <v>2884960</v>
      </c>
      <c r="M27" s="4">
        <v>659678766074</v>
      </c>
      <c r="O27" s="4">
        <v>571715501469</v>
      </c>
      <c r="Q27" s="4">
        <f t="shared" si="1"/>
        <v>87963264605</v>
      </c>
    </row>
    <row r="28" spans="1:17" ht="24">
      <c r="A28" s="3" t="s">
        <v>23</v>
      </c>
      <c r="C28" s="4">
        <v>454401</v>
      </c>
      <c r="E28" s="4">
        <v>24567816911</v>
      </c>
      <c r="G28" s="4">
        <v>21726640805</v>
      </c>
      <c r="I28" s="4">
        <f t="shared" si="0"/>
        <v>2841176106</v>
      </c>
      <c r="K28" s="4">
        <v>454401</v>
      </c>
      <c r="M28" s="4">
        <v>24567816911</v>
      </c>
      <c r="O28" s="4">
        <v>23015329426</v>
      </c>
      <c r="Q28" s="4">
        <f t="shared" si="1"/>
        <v>1552487485</v>
      </c>
    </row>
    <row r="29" spans="1:17" ht="24">
      <c r="A29" s="3" t="s">
        <v>17</v>
      </c>
      <c r="C29" s="4">
        <v>124294744</v>
      </c>
      <c r="E29" s="4">
        <v>331498575502</v>
      </c>
      <c r="G29" s="4">
        <v>283799923409</v>
      </c>
      <c r="I29" s="4">
        <f t="shared" si="0"/>
        <v>47698652093</v>
      </c>
      <c r="K29" s="4">
        <v>124294744</v>
      </c>
      <c r="M29" s="4">
        <v>331498575502</v>
      </c>
      <c r="O29" s="4">
        <v>288247078436</v>
      </c>
      <c r="Q29" s="4">
        <f t="shared" si="1"/>
        <v>43251497066</v>
      </c>
    </row>
    <row r="30" spans="1:17" ht="24">
      <c r="A30" s="3" t="s">
        <v>42</v>
      </c>
      <c r="C30" s="4">
        <v>1901150</v>
      </c>
      <c r="E30" s="4">
        <v>24813575007</v>
      </c>
      <c r="G30" s="4">
        <v>25780727650</v>
      </c>
      <c r="I30" s="4">
        <f t="shared" si="0"/>
        <v>-967152643</v>
      </c>
      <c r="K30" s="4">
        <v>1901150</v>
      </c>
      <c r="M30" s="4">
        <v>24813575007</v>
      </c>
      <c r="O30" s="4">
        <v>25780727650</v>
      </c>
      <c r="Q30" s="4">
        <f t="shared" si="1"/>
        <v>-967152643</v>
      </c>
    </row>
    <row r="31" spans="1:17" ht="24">
      <c r="A31" s="3" t="s">
        <v>40</v>
      </c>
      <c r="C31" s="4">
        <v>14596682</v>
      </c>
      <c r="E31" s="4">
        <v>117819833745</v>
      </c>
      <c r="G31" s="4">
        <v>109828988372</v>
      </c>
      <c r="I31" s="4">
        <f t="shared" si="0"/>
        <v>7990845373</v>
      </c>
      <c r="K31" s="4">
        <v>14596682</v>
      </c>
      <c r="M31" s="4">
        <v>117819833745</v>
      </c>
      <c r="O31" s="4">
        <v>117371688271</v>
      </c>
      <c r="Q31" s="4">
        <f t="shared" si="1"/>
        <v>448145474</v>
      </c>
    </row>
    <row r="32" spans="1:17" ht="24">
      <c r="A32" s="3" t="s">
        <v>16</v>
      </c>
      <c r="C32" s="4">
        <v>4546954</v>
      </c>
      <c r="E32" s="4">
        <v>70239240152</v>
      </c>
      <c r="G32" s="4">
        <v>65176952573</v>
      </c>
      <c r="I32" s="4">
        <f t="shared" si="0"/>
        <v>5062287579</v>
      </c>
      <c r="K32" s="4">
        <v>4546954</v>
      </c>
      <c r="M32" s="4">
        <v>70239240152</v>
      </c>
      <c r="O32" s="4">
        <v>63577137106</v>
      </c>
      <c r="Q32" s="4">
        <f t="shared" si="1"/>
        <v>6662103046</v>
      </c>
    </row>
    <row r="33" spans="1:17" ht="24">
      <c r="A33" s="3" t="s">
        <v>27</v>
      </c>
      <c r="C33" s="4">
        <v>6365079</v>
      </c>
      <c r="E33" s="4">
        <v>202407344890</v>
      </c>
      <c r="G33" s="4">
        <v>178429618453</v>
      </c>
      <c r="I33" s="4">
        <f t="shared" si="0"/>
        <v>23977726437</v>
      </c>
      <c r="K33" s="4">
        <v>6365079</v>
      </c>
      <c r="M33" s="4">
        <v>202407344890</v>
      </c>
      <c r="O33" s="4">
        <v>177536429822</v>
      </c>
      <c r="Q33" s="4">
        <f t="shared" si="1"/>
        <v>24870915068</v>
      </c>
    </row>
    <row r="34" spans="1:17" ht="24">
      <c r="A34" s="3" t="s">
        <v>37</v>
      </c>
      <c r="C34" s="4">
        <v>37754813</v>
      </c>
      <c r="E34" s="4">
        <v>56070076762</v>
      </c>
      <c r="G34" s="4">
        <v>50100030344</v>
      </c>
      <c r="I34" s="4">
        <f t="shared" si="0"/>
        <v>5970046418</v>
      </c>
      <c r="K34" s="4">
        <v>37754813</v>
      </c>
      <c r="M34" s="4">
        <v>56070076762</v>
      </c>
      <c r="O34" s="4">
        <v>55330634616</v>
      </c>
      <c r="Q34" s="4">
        <f t="shared" si="1"/>
        <v>739442146</v>
      </c>
    </row>
    <row r="35" spans="1:17" ht="24.75" thickBot="1">
      <c r="A35" s="3" t="s">
        <v>35</v>
      </c>
      <c r="C35" s="4">
        <v>2616246</v>
      </c>
      <c r="E35" s="4">
        <v>55992626110</v>
      </c>
      <c r="G35" s="4">
        <v>51227411682</v>
      </c>
      <c r="I35" s="4">
        <f t="shared" si="0"/>
        <v>4765214428</v>
      </c>
      <c r="K35" s="4">
        <v>2616246</v>
      </c>
      <c r="M35" s="4">
        <v>55992626110</v>
      </c>
      <c r="O35" s="4">
        <v>51262610699</v>
      </c>
      <c r="Q35" s="4">
        <f t="shared" si="1"/>
        <v>4730015411</v>
      </c>
    </row>
    <row r="36" spans="1:17" ht="23.25" thickBot="1">
      <c r="A36" s="2" t="s">
        <v>45</v>
      </c>
      <c r="C36" s="2" t="s">
        <v>45</v>
      </c>
      <c r="E36" s="5">
        <f>SUM(E8:E35)</f>
        <v>5056094774824</v>
      </c>
      <c r="G36" s="5">
        <f>SUM(G8:G35)</f>
        <v>4452267837601</v>
      </c>
      <c r="I36" s="5">
        <f>SUM(I8:I35)</f>
        <v>603826937223</v>
      </c>
      <c r="K36" s="2" t="s">
        <v>45</v>
      </c>
      <c r="M36" s="5">
        <f>SUM(M8:M35)</f>
        <v>5056094774824</v>
      </c>
      <c r="O36" s="5">
        <f>SUM(O8:O35)</f>
        <v>4592309661064</v>
      </c>
      <c r="Q36" s="5">
        <f>SUM(Q8:Q35)</f>
        <v>463785113760</v>
      </c>
    </row>
    <row r="37" spans="1:17" ht="23.25" thickTop="1">
      <c r="I37" s="4"/>
      <c r="Q37" s="4"/>
    </row>
    <row r="38" spans="1:17">
      <c r="I38" s="4"/>
      <c r="Q38" s="4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4"/>
  <sheetViews>
    <sheetView rightToLeft="1" workbookViewId="0">
      <selection activeCell="A3" sqref="A3:K3"/>
    </sheetView>
  </sheetViews>
  <sheetFormatPr defaultRowHeight="22.5"/>
  <cols>
    <col min="1" max="1" width="28.28515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0.285156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20.14062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20" ht="24">
      <c r="A2" s="16" t="s">
        <v>104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</row>
    <row r="3" spans="1:20" ht="24">
      <c r="A3" s="16" t="s">
        <v>1</v>
      </c>
      <c r="B3" s="16" t="s">
        <v>1</v>
      </c>
      <c r="C3" s="16" t="s">
        <v>1</v>
      </c>
      <c r="D3" s="16" t="s">
        <v>1</v>
      </c>
      <c r="E3" s="16" t="s">
        <v>1</v>
      </c>
      <c r="F3" s="16" t="s">
        <v>1</v>
      </c>
      <c r="G3" s="16" t="s">
        <v>1</v>
      </c>
      <c r="H3" s="16" t="s">
        <v>1</v>
      </c>
      <c r="I3" s="16" t="s">
        <v>1</v>
      </c>
      <c r="J3" s="16" t="s">
        <v>1</v>
      </c>
      <c r="K3" s="16" t="s">
        <v>1</v>
      </c>
    </row>
    <row r="4" spans="1:20" ht="2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</row>
    <row r="5" spans="1:20" ht="25.5">
      <c r="A5" s="17" t="s">
        <v>102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24.75" thickBot="1">
      <c r="A6" s="15" t="s">
        <v>47</v>
      </c>
      <c r="C6" s="15" t="s">
        <v>103</v>
      </c>
      <c r="E6" s="15" t="s">
        <v>5</v>
      </c>
      <c r="F6" s="15" t="s">
        <v>5</v>
      </c>
      <c r="G6" s="15" t="s">
        <v>5</v>
      </c>
      <c r="I6" s="15" t="s">
        <v>6</v>
      </c>
      <c r="J6" s="15" t="s">
        <v>6</v>
      </c>
      <c r="K6" s="15" t="s">
        <v>6</v>
      </c>
    </row>
    <row r="7" spans="1:20" ht="24.75" thickBot="1">
      <c r="A7" s="15" t="s">
        <v>47</v>
      </c>
      <c r="C7" s="15" t="s">
        <v>48</v>
      </c>
      <c r="E7" s="15" t="s">
        <v>49</v>
      </c>
      <c r="G7" s="15" t="s">
        <v>50</v>
      </c>
      <c r="I7" s="15" t="s">
        <v>48</v>
      </c>
      <c r="K7" s="15" t="s">
        <v>46</v>
      </c>
    </row>
    <row r="8" spans="1:20" ht="24">
      <c r="A8" s="3" t="s">
        <v>51</v>
      </c>
      <c r="C8" s="4">
        <v>28218118246</v>
      </c>
      <c r="E8" s="4">
        <v>905499988997</v>
      </c>
      <c r="F8" s="4"/>
      <c r="G8" s="4">
        <v>933550000000</v>
      </c>
      <c r="I8" s="4">
        <v>168107243</v>
      </c>
      <c r="K8" s="11">
        <v>3.1713790759097118E-5</v>
      </c>
    </row>
    <row r="9" spans="1:20" ht="24">
      <c r="A9" s="3" t="s">
        <v>53</v>
      </c>
      <c r="C9" s="4">
        <v>440000</v>
      </c>
      <c r="E9" s="4">
        <v>629958904110</v>
      </c>
      <c r="F9" s="4"/>
      <c r="G9" s="4">
        <v>629113800000</v>
      </c>
      <c r="I9" s="4">
        <v>845544110</v>
      </c>
      <c r="K9" s="11">
        <v>1.5951370389274063E-4</v>
      </c>
    </row>
    <row r="10" spans="1:20" ht="24.75" thickBot="1">
      <c r="A10" s="3" t="s">
        <v>52</v>
      </c>
      <c r="C10" s="4">
        <v>800000000000</v>
      </c>
      <c r="E10" s="4">
        <v>0</v>
      </c>
      <c r="F10" s="4"/>
      <c r="G10" s="4">
        <v>600000000000</v>
      </c>
      <c r="I10" s="4">
        <v>200000000000</v>
      </c>
      <c r="K10" s="11">
        <v>3.7730427545108351E-2</v>
      </c>
    </row>
    <row r="11" spans="1:20" ht="23.25" thickBot="1">
      <c r="A11" s="2" t="s">
        <v>45</v>
      </c>
      <c r="C11" s="5">
        <f>SUM(C8:C10)</f>
        <v>828218558246</v>
      </c>
      <c r="E11" s="5">
        <f>SUM(E8:E10)</f>
        <v>1535458893107</v>
      </c>
      <c r="G11" s="5">
        <f>SUM(G8:G10)</f>
        <v>2162663800000</v>
      </c>
      <c r="I11" s="5">
        <f>SUM(I8:I10)</f>
        <v>201013651353</v>
      </c>
      <c r="K11" s="12">
        <f>SUM(K8:K10)</f>
        <v>3.7921655039760187E-2</v>
      </c>
    </row>
    <row r="14" spans="1:20">
      <c r="I14" s="4"/>
    </row>
  </sheetData>
  <mergeCells count="13">
    <mergeCell ref="A5:T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1"/>
  <sheetViews>
    <sheetView rightToLeft="1" workbookViewId="0">
      <selection activeCell="C20" sqref="C20"/>
    </sheetView>
  </sheetViews>
  <sheetFormatPr defaultRowHeight="22.5"/>
  <cols>
    <col min="1" max="1" width="28.28515625" style="2" bestFit="1" customWidth="1"/>
    <col min="2" max="2" width="1" style="2" customWidth="1"/>
    <col min="3" max="3" width="23.7109375" style="2" customWidth="1"/>
    <col min="4" max="4" width="1" style="2" customWidth="1"/>
    <col min="5" max="5" width="20.5703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25" ht="24">
      <c r="A2" s="16" t="s">
        <v>0</v>
      </c>
      <c r="B2" s="16" t="s">
        <v>0</v>
      </c>
      <c r="C2" s="16"/>
      <c r="D2" s="16"/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</row>
    <row r="3" spans="1:25" ht="24">
      <c r="A3" s="16" t="s">
        <v>54</v>
      </c>
      <c r="B3" s="16" t="s">
        <v>54</v>
      </c>
      <c r="C3" s="16"/>
      <c r="D3" s="16"/>
      <c r="E3" s="16" t="s">
        <v>54</v>
      </c>
      <c r="F3" s="16" t="s">
        <v>54</v>
      </c>
      <c r="G3" s="16" t="s">
        <v>54</v>
      </c>
      <c r="H3" s="16" t="s">
        <v>54</v>
      </c>
      <c r="I3" s="16" t="s">
        <v>54</v>
      </c>
    </row>
    <row r="4" spans="1:25" ht="24">
      <c r="A4" s="16" t="s">
        <v>2</v>
      </c>
      <c r="B4" s="16" t="s">
        <v>2</v>
      </c>
      <c r="C4" s="16"/>
      <c r="D4" s="16"/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</row>
    <row r="5" spans="1:25" ht="25.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25.5">
      <c r="A6" s="17" t="s">
        <v>94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8" spans="1:25" ht="24.75" thickBot="1">
      <c r="A8" s="15" t="s">
        <v>58</v>
      </c>
      <c r="C8" s="8" t="s">
        <v>95</v>
      </c>
      <c r="E8" s="15" t="s">
        <v>48</v>
      </c>
      <c r="G8" s="15" t="s">
        <v>77</v>
      </c>
      <c r="I8" s="15" t="s">
        <v>13</v>
      </c>
    </row>
    <row r="9" spans="1:25" ht="24">
      <c r="A9" s="3" t="s">
        <v>86</v>
      </c>
      <c r="C9" s="9" t="s">
        <v>96</v>
      </c>
      <c r="E9" s="4">
        <v>603827451562</v>
      </c>
      <c r="G9" s="2" t="s">
        <v>78</v>
      </c>
      <c r="I9" s="2" t="s">
        <v>87</v>
      </c>
    </row>
    <row r="10" spans="1:25" ht="24.75" thickBot="1">
      <c r="A10" s="3" t="s">
        <v>88</v>
      </c>
      <c r="E10" s="4">
        <v>15218103280</v>
      </c>
      <c r="G10" s="2" t="s">
        <v>89</v>
      </c>
      <c r="I10" s="2" t="s">
        <v>24</v>
      </c>
    </row>
    <row r="11" spans="1:25">
      <c r="A11" s="2" t="s">
        <v>45</v>
      </c>
      <c r="E11" s="5">
        <f>SUM(E9:E10)</f>
        <v>619045554842</v>
      </c>
      <c r="G11" s="6" t="s">
        <v>90</v>
      </c>
      <c r="I11" s="6" t="s">
        <v>91</v>
      </c>
    </row>
  </sheetData>
  <mergeCells count="9">
    <mergeCell ref="A8"/>
    <mergeCell ref="E8"/>
    <mergeCell ref="G8"/>
    <mergeCell ref="I8"/>
    <mergeCell ref="A2:I2"/>
    <mergeCell ref="A3:I3"/>
    <mergeCell ref="A4:I4"/>
    <mergeCell ref="A5:Y5"/>
    <mergeCell ref="A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8"/>
  <sheetViews>
    <sheetView rightToLeft="1" topLeftCell="A28" workbookViewId="0">
      <selection activeCell="I36" sqref="I36"/>
    </sheetView>
  </sheetViews>
  <sheetFormatPr defaultRowHeight="22.5"/>
  <cols>
    <col min="1" max="1" width="40" style="2" bestFit="1" customWidth="1"/>
    <col min="2" max="2" width="1" style="2" customWidth="1"/>
    <col min="3" max="3" width="17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20.57031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19.42578125" style="2" bestFit="1" customWidth="1"/>
    <col min="16" max="16" width="1" style="2" customWidth="1"/>
    <col min="17" max="17" width="19.5703125" style="2" bestFit="1" customWidth="1"/>
    <col min="18" max="18" width="1" style="2" customWidth="1"/>
    <col min="19" max="19" width="20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  <c r="T2" s="16" t="s">
        <v>0</v>
      </c>
      <c r="U2" s="16" t="s">
        <v>0</v>
      </c>
    </row>
    <row r="3" spans="1:21" ht="24">
      <c r="A3" s="16" t="s">
        <v>54</v>
      </c>
      <c r="B3" s="16" t="s">
        <v>54</v>
      </c>
      <c r="C3" s="16" t="s">
        <v>54</v>
      </c>
      <c r="D3" s="16" t="s">
        <v>54</v>
      </c>
      <c r="E3" s="16" t="s">
        <v>54</v>
      </c>
      <c r="F3" s="16" t="s">
        <v>54</v>
      </c>
      <c r="G3" s="16" t="s">
        <v>54</v>
      </c>
      <c r="H3" s="16" t="s">
        <v>54</v>
      </c>
      <c r="I3" s="16" t="s">
        <v>54</v>
      </c>
      <c r="J3" s="16" t="s">
        <v>54</v>
      </c>
      <c r="K3" s="16" t="s">
        <v>54</v>
      </c>
      <c r="L3" s="16" t="s">
        <v>54</v>
      </c>
      <c r="M3" s="16" t="s">
        <v>54</v>
      </c>
      <c r="N3" s="16" t="s">
        <v>54</v>
      </c>
      <c r="O3" s="16" t="s">
        <v>54</v>
      </c>
      <c r="P3" s="16" t="s">
        <v>54</v>
      </c>
      <c r="Q3" s="16" t="s">
        <v>54</v>
      </c>
      <c r="R3" s="16" t="s">
        <v>54</v>
      </c>
      <c r="S3" s="16" t="s">
        <v>54</v>
      </c>
      <c r="T3" s="16" t="s">
        <v>54</v>
      </c>
      <c r="U3" s="16" t="s">
        <v>54</v>
      </c>
    </row>
    <row r="4" spans="1:21" ht="2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  <c r="R4" s="16" t="s">
        <v>2</v>
      </c>
      <c r="S4" s="16" t="s">
        <v>2</v>
      </c>
      <c r="T4" s="16" t="s">
        <v>2</v>
      </c>
      <c r="U4" s="16" t="s">
        <v>2</v>
      </c>
    </row>
    <row r="5" spans="1:21" ht="25.5">
      <c r="A5" s="17" t="s">
        <v>101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21" ht="24">
      <c r="A6" s="15" t="s">
        <v>3</v>
      </c>
      <c r="C6" s="15" t="s">
        <v>56</v>
      </c>
      <c r="D6" s="15" t="s">
        <v>56</v>
      </c>
      <c r="E6" s="15" t="s">
        <v>56</v>
      </c>
      <c r="F6" s="15" t="s">
        <v>56</v>
      </c>
      <c r="G6" s="15" t="s">
        <v>56</v>
      </c>
      <c r="H6" s="15" t="s">
        <v>56</v>
      </c>
      <c r="I6" s="15" t="s">
        <v>56</v>
      </c>
      <c r="J6" s="15" t="s">
        <v>56</v>
      </c>
      <c r="K6" s="15" t="s">
        <v>56</v>
      </c>
      <c r="M6" s="15" t="s">
        <v>57</v>
      </c>
      <c r="N6" s="15" t="s">
        <v>57</v>
      </c>
      <c r="O6" s="15" t="s">
        <v>57</v>
      </c>
      <c r="P6" s="15" t="s">
        <v>57</v>
      </c>
      <c r="Q6" s="15" t="s">
        <v>57</v>
      </c>
      <c r="R6" s="15" t="s">
        <v>57</v>
      </c>
      <c r="S6" s="15" t="s">
        <v>57</v>
      </c>
      <c r="T6" s="15" t="s">
        <v>57</v>
      </c>
      <c r="U6" s="15" t="s">
        <v>57</v>
      </c>
    </row>
    <row r="7" spans="1:21" ht="24">
      <c r="A7" s="15" t="s">
        <v>3</v>
      </c>
      <c r="C7" s="15" t="s">
        <v>74</v>
      </c>
      <c r="E7" s="15" t="s">
        <v>75</v>
      </c>
      <c r="G7" s="15" t="s">
        <v>76</v>
      </c>
      <c r="I7" s="15" t="s">
        <v>48</v>
      </c>
      <c r="K7" s="15" t="s">
        <v>77</v>
      </c>
      <c r="M7" s="15" t="s">
        <v>74</v>
      </c>
      <c r="O7" s="15" t="s">
        <v>75</v>
      </c>
      <c r="Q7" s="15" t="s">
        <v>76</v>
      </c>
      <c r="S7" s="15" t="s">
        <v>48</v>
      </c>
      <c r="U7" s="15" t="s">
        <v>77</v>
      </c>
    </row>
    <row r="8" spans="1:21" ht="24">
      <c r="A8" s="3" t="s">
        <v>28</v>
      </c>
      <c r="C8" s="4">
        <v>0</v>
      </c>
      <c r="E8" s="4">
        <v>8011146144</v>
      </c>
      <c r="G8" s="4">
        <v>-7994</v>
      </c>
      <c r="I8" s="4">
        <f>C8+E8+G8</f>
        <v>8011138150</v>
      </c>
      <c r="K8" s="11">
        <f>I8/I36</f>
        <v>1.3267263900103471E-2</v>
      </c>
      <c r="M8" s="4">
        <v>0</v>
      </c>
      <c r="O8" s="4">
        <v>8554217140</v>
      </c>
      <c r="Q8" s="4">
        <v>-7994</v>
      </c>
      <c r="S8" s="4">
        <f>M8+O8+Q8</f>
        <v>8554209146</v>
      </c>
      <c r="U8" s="11">
        <f>S8/S36</f>
        <v>1.6715516851112219E-2</v>
      </c>
    </row>
    <row r="9" spans="1:21" ht="24">
      <c r="A9" s="3" t="s">
        <v>36</v>
      </c>
      <c r="C9" s="4">
        <v>0</v>
      </c>
      <c r="E9" s="4">
        <v>11006518346</v>
      </c>
      <c r="G9" s="4">
        <v>522333</v>
      </c>
      <c r="I9" s="4">
        <f t="shared" ref="I9:I35" si="0">C9+E9+G9</f>
        <v>11007040679</v>
      </c>
      <c r="K9" s="11">
        <f>I9/I36</f>
        <v>1.8228784813487095E-2</v>
      </c>
      <c r="M9" s="4">
        <v>9000000000</v>
      </c>
      <c r="O9" s="4">
        <v>5398207999</v>
      </c>
      <c r="Q9" s="4">
        <v>522333</v>
      </c>
      <c r="S9" s="4">
        <f t="shared" ref="S9:S35" si="1">M9+O9+Q9</f>
        <v>14398730332</v>
      </c>
      <c r="U9" s="11">
        <f>S9/S36</f>
        <v>2.8136115845578905E-2</v>
      </c>
    </row>
    <row r="10" spans="1:21" ht="24">
      <c r="A10" s="3" t="s">
        <v>37</v>
      </c>
      <c r="C10" s="4">
        <v>0</v>
      </c>
      <c r="E10" s="4">
        <v>5970046418</v>
      </c>
      <c r="G10" s="4">
        <v>0</v>
      </c>
      <c r="I10" s="4">
        <f t="shared" si="0"/>
        <v>5970046418</v>
      </c>
      <c r="K10" s="11">
        <f>I10/I36</f>
        <v>9.8870072941475168E-3</v>
      </c>
      <c r="M10" s="4">
        <v>0</v>
      </c>
      <c r="O10" s="4">
        <v>739442146</v>
      </c>
      <c r="Q10" s="4">
        <v>0</v>
      </c>
      <c r="S10" s="4">
        <f t="shared" si="1"/>
        <v>739442146</v>
      </c>
      <c r="U10" s="11">
        <f>S10/S36</f>
        <v>1.4449211424372602E-3</v>
      </c>
    </row>
    <row r="11" spans="1:21" ht="24">
      <c r="A11" s="3" t="s">
        <v>31</v>
      </c>
      <c r="C11" s="4">
        <v>0</v>
      </c>
      <c r="E11" s="4">
        <v>27185279400</v>
      </c>
      <c r="G11" s="4">
        <v>0</v>
      </c>
      <c r="I11" s="4">
        <f>C11+E11+G11</f>
        <v>27185279400</v>
      </c>
      <c r="K11" s="11">
        <f>I11/I36</f>
        <v>4.5021602329732208E-2</v>
      </c>
      <c r="M11" s="4">
        <v>0</v>
      </c>
      <c r="O11" s="4">
        <v>12696813288</v>
      </c>
      <c r="Q11" s="4">
        <v>0</v>
      </c>
      <c r="S11" s="4">
        <f t="shared" si="1"/>
        <v>12696813288</v>
      </c>
      <c r="U11" s="11">
        <f>S11/S36</f>
        <v>2.4810452123470855E-2</v>
      </c>
    </row>
    <row r="12" spans="1:21" ht="24">
      <c r="A12" s="3" t="s">
        <v>32</v>
      </c>
      <c r="C12" s="4">
        <v>0</v>
      </c>
      <c r="E12" s="4">
        <v>25083065809</v>
      </c>
      <c r="G12" s="4">
        <v>0</v>
      </c>
      <c r="I12" s="4">
        <f t="shared" si="0"/>
        <v>25083065809</v>
      </c>
      <c r="K12" s="11">
        <f>I12/I36</f>
        <v>4.154012167567793E-2</v>
      </c>
      <c r="M12" s="4">
        <v>0</v>
      </c>
      <c r="O12" s="4">
        <v>13180095071</v>
      </c>
      <c r="Q12" s="4">
        <v>0</v>
      </c>
      <c r="S12" s="4">
        <f t="shared" si="1"/>
        <v>13180095071</v>
      </c>
      <c r="U12" s="11">
        <f>S12/S36</f>
        <v>2.5754818183464784E-2</v>
      </c>
    </row>
    <row r="13" spans="1:21" ht="24">
      <c r="A13" s="3" t="s">
        <v>34</v>
      </c>
      <c r="C13" s="4">
        <v>0</v>
      </c>
      <c r="E13" s="4">
        <v>105650322927</v>
      </c>
      <c r="G13" s="4">
        <v>0</v>
      </c>
      <c r="I13" s="4">
        <f t="shared" si="0"/>
        <v>105650322927</v>
      </c>
      <c r="K13" s="11">
        <f>I13/I36</f>
        <v>0.1749677373125392</v>
      </c>
      <c r="M13" s="4">
        <v>21080057143</v>
      </c>
      <c r="O13" s="4">
        <v>71301574572</v>
      </c>
      <c r="Q13" s="4">
        <v>0</v>
      </c>
      <c r="S13" s="4">
        <f t="shared" si="1"/>
        <v>92381631715</v>
      </c>
      <c r="U13" s="11">
        <f>S13/S36</f>
        <v>0.1805201036483198</v>
      </c>
    </row>
    <row r="14" spans="1:21" ht="24">
      <c r="A14" s="3" t="s">
        <v>39</v>
      </c>
      <c r="C14" s="4">
        <v>0</v>
      </c>
      <c r="E14" s="4">
        <v>23659496223</v>
      </c>
      <c r="G14" s="4">
        <v>0</v>
      </c>
      <c r="I14" s="4">
        <f t="shared" si="0"/>
        <v>23659496223</v>
      </c>
      <c r="K14" s="11">
        <f>I14/I36</f>
        <v>3.9182544883967871E-2</v>
      </c>
      <c r="M14" s="4">
        <v>17886910995</v>
      </c>
      <c r="O14" s="4">
        <v>10023039972</v>
      </c>
      <c r="Q14" s="4">
        <v>0</v>
      </c>
      <c r="S14" s="4">
        <f t="shared" si="1"/>
        <v>27909950967</v>
      </c>
      <c r="U14" s="11">
        <f>S14/S36</f>
        <v>5.4537976303835889E-2</v>
      </c>
    </row>
    <row r="15" spans="1:21" ht="24">
      <c r="A15" s="3" t="s">
        <v>25</v>
      </c>
      <c r="C15" s="4">
        <v>0</v>
      </c>
      <c r="E15" s="4">
        <v>22820175588</v>
      </c>
      <c r="G15" s="4">
        <v>0</v>
      </c>
      <c r="I15" s="4">
        <f t="shared" si="0"/>
        <v>22820175588</v>
      </c>
      <c r="K15" s="11">
        <f>I15/I36</f>
        <v>3.7792544093462541E-2</v>
      </c>
      <c r="M15" s="4">
        <v>0</v>
      </c>
      <c r="O15" s="4">
        <v>14180544677</v>
      </c>
      <c r="Q15" s="4">
        <v>0</v>
      </c>
      <c r="S15" s="4">
        <f t="shared" si="1"/>
        <v>14180544677</v>
      </c>
      <c r="U15" s="11">
        <f>S15/S36</f>
        <v>2.7709765971431995E-2</v>
      </c>
    </row>
    <row r="16" spans="1:21" ht="24">
      <c r="A16" s="3" t="s">
        <v>26</v>
      </c>
      <c r="C16" s="4">
        <v>0</v>
      </c>
      <c r="E16" s="4">
        <v>13641778773</v>
      </c>
      <c r="G16" s="4">
        <v>0</v>
      </c>
      <c r="I16" s="4">
        <f t="shared" si="0"/>
        <v>13641778773</v>
      </c>
      <c r="K16" s="11">
        <f>I16/I36</f>
        <v>2.2592180494131253E-2</v>
      </c>
      <c r="M16" s="4">
        <v>0</v>
      </c>
      <c r="O16" s="4">
        <v>25471841208</v>
      </c>
      <c r="Q16" s="4">
        <v>0</v>
      </c>
      <c r="S16" s="4">
        <f t="shared" si="1"/>
        <v>25471841208</v>
      </c>
      <c r="U16" s="11">
        <f>S16/S36</f>
        <v>4.9773741052412022E-2</v>
      </c>
    </row>
    <row r="17" spans="1:21" ht="24">
      <c r="A17" s="3" t="s">
        <v>29</v>
      </c>
      <c r="C17" s="4">
        <v>0</v>
      </c>
      <c r="E17" s="4">
        <v>42470205071</v>
      </c>
      <c r="G17" s="4">
        <v>0</v>
      </c>
      <c r="I17" s="4">
        <f t="shared" si="0"/>
        <v>42470205071</v>
      </c>
      <c r="K17" s="11">
        <f>I17/I36</f>
        <v>7.0335002095609805E-2</v>
      </c>
      <c r="M17" s="4">
        <v>0</v>
      </c>
      <c r="O17" s="4">
        <v>33319640820</v>
      </c>
      <c r="Q17" s="4">
        <v>0</v>
      </c>
      <c r="S17" s="4">
        <f t="shared" si="1"/>
        <v>33319640820</v>
      </c>
      <c r="U17" s="11">
        <f>S17/S36</f>
        <v>6.5108884771674314E-2</v>
      </c>
    </row>
    <row r="18" spans="1:21" ht="24">
      <c r="A18" s="3" t="s">
        <v>22</v>
      </c>
      <c r="C18" s="4">
        <v>0</v>
      </c>
      <c r="E18" s="4">
        <v>2318124600</v>
      </c>
      <c r="G18" s="4">
        <v>0</v>
      </c>
      <c r="I18" s="4">
        <f t="shared" si="0"/>
        <v>2318124600</v>
      </c>
      <c r="K18" s="11">
        <f>I18/I36</f>
        <v>3.8390513614500331E-3</v>
      </c>
      <c r="M18" s="4">
        <v>0</v>
      </c>
      <c r="O18" s="4">
        <v>-1906274078</v>
      </c>
      <c r="Q18" s="4">
        <v>0</v>
      </c>
      <c r="S18" s="4">
        <f t="shared" si="1"/>
        <v>-1906274078</v>
      </c>
      <c r="U18" s="11">
        <f>S18/S36</f>
        <v>-3.7249915135109096E-3</v>
      </c>
    </row>
    <row r="19" spans="1:21" ht="24">
      <c r="A19" s="3" t="s">
        <v>38</v>
      </c>
      <c r="C19" s="4">
        <v>0</v>
      </c>
      <c r="E19" s="4">
        <v>82284066610</v>
      </c>
      <c r="G19" s="4">
        <v>0</v>
      </c>
      <c r="I19" s="4">
        <f t="shared" si="0"/>
        <v>82284066610</v>
      </c>
      <c r="K19" s="11">
        <f>I19/I36</f>
        <v>0.13627082769613233</v>
      </c>
      <c r="M19" s="4">
        <v>0</v>
      </c>
      <c r="O19" s="4">
        <v>57273530200</v>
      </c>
      <c r="Q19" s="4">
        <v>0</v>
      </c>
      <c r="S19" s="4">
        <f t="shared" si="1"/>
        <v>57273530200</v>
      </c>
      <c r="U19" s="11">
        <f>S19/S36</f>
        <v>0.11191644286935049</v>
      </c>
    </row>
    <row r="20" spans="1:21" ht="24">
      <c r="A20" s="3" t="s">
        <v>33</v>
      </c>
      <c r="C20" s="4">
        <v>0</v>
      </c>
      <c r="E20" s="4">
        <v>25350549662</v>
      </c>
      <c r="G20" s="4">
        <v>0</v>
      </c>
      <c r="I20" s="4">
        <f t="shared" si="0"/>
        <v>25350549662</v>
      </c>
      <c r="K20" s="11">
        <f>I20/I36</f>
        <v>4.198310228596331E-2</v>
      </c>
      <c r="M20" s="4">
        <v>0</v>
      </c>
      <c r="O20" s="4">
        <v>17705721291</v>
      </c>
      <c r="Q20" s="4">
        <v>0</v>
      </c>
      <c r="S20" s="4">
        <f t="shared" si="1"/>
        <v>17705721291</v>
      </c>
      <c r="U20" s="11">
        <f>S20/S36</f>
        <v>3.4598205111596982E-2</v>
      </c>
    </row>
    <row r="21" spans="1:21" ht="24">
      <c r="A21" s="3" t="s">
        <v>43</v>
      </c>
      <c r="C21" s="4">
        <v>0</v>
      </c>
      <c r="E21" s="4">
        <v>786832</v>
      </c>
      <c r="G21" s="4">
        <v>0</v>
      </c>
      <c r="I21" s="4">
        <f t="shared" si="0"/>
        <v>786832</v>
      </c>
      <c r="K21" s="11">
        <f>I21/I36</f>
        <v>1.3030742440818118E-6</v>
      </c>
      <c r="M21" s="4">
        <v>0</v>
      </c>
      <c r="O21" s="4">
        <v>786832</v>
      </c>
      <c r="Q21" s="4">
        <v>0</v>
      </c>
      <c r="S21" s="4">
        <f t="shared" si="1"/>
        <v>786832</v>
      </c>
      <c r="U21" s="11">
        <f>S21/S36</f>
        <v>1.537524197797341E-6</v>
      </c>
    </row>
    <row r="22" spans="1:21" ht="24">
      <c r="A22" s="3" t="s">
        <v>30</v>
      </c>
      <c r="C22" s="4">
        <v>0</v>
      </c>
      <c r="E22" s="4">
        <v>5399955668</v>
      </c>
      <c r="G22" s="4">
        <v>0</v>
      </c>
      <c r="I22" s="4">
        <f t="shared" si="0"/>
        <v>5399955668</v>
      </c>
      <c r="K22" s="11">
        <f>I22/I36</f>
        <v>8.9428787214480294E-3</v>
      </c>
      <c r="M22" s="4">
        <v>0</v>
      </c>
      <c r="O22" s="4">
        <v>4018384430</v>
      </c>
      <c r="Q22" s="4">
        <v>0</v>
      </c>
      <c r="S22" s="4">
        <f t="shared" si="1"/>
        <v>4018384430</v>
      </c>
      <c r="U22" s="11">
        <f>S22/S36</f>
        <v>7.8522013557876091E-3</v>
      </c>
    </row>
    <row r="23" spans="1:21" ht="24">
      <c r="A23" s="3" t="s">
        <v>20</v>
      </c>
      <c r="C23" s="4">
        <v>0</v>
      </c>
      <c r="E23" s="4">
        <v>8991804373</v>
      </c>
      <c r="G23" s="4">
        <v>0</v>
      </c>
      <c r="I23" s="4">
        <f t="shared" si="0"/>
        <v>8991804373</v>
      </c>
      <c r="K23" s="11">
        <f>I23/I36</f>
        <v>1.489134743665548E-2</v>
      </c>
      <c r="M23" s="4">
        <v>0</v>
      </c>
      <c r="O23" s="4">
        <v>3636383006</v>
      </c>
      <c r="Q23" s="4">
        <v>0</v>
      </c>
      <c r="S23" s="4">
        <f t="shared" si="1"/>
        <v>3636383006</v>
      </c>
      <c r="U23" s="11">
        <f>S23/S36</f>
        <v>7.1057441285865769E-3</v>
      </c>
    </row>
    <row r="24" spans="1:21" ht="24">
      <c r="A24" s="3" t="s">
        <v>21</v>
      </c>
      <c r="C24" s="4">
        <v>0</v>
      </c>
      <c r="E24" s="4">
        <v>11536917096</v>
      </c>
      <c r="G24" s="4">
        <v>0</v>
      </c>
      <c r="I24" s="4">
        <f t="shared" si="0"/>
        <v>11536917096</v>
      </c>
      <c r="K24" s="11">
        <f>I24/I36</f>
        <v>1.9106314338899196E-2</v>
      </c>
      <c r="M24" s="4">
        <v>0</v>
      </c>
      <c r="O24" s="4">
        <v>7795787689</v>
      </c>
      <c r="Q24" s="4">
        <v>0</v>
      </c>
      <c r="S24" s="4">
        <f t="shared" si="1"/>
        <v>7795787689</v>
      </c>
      <c r="U24" s="11">
        <f>S24/S36</f>
        <v>1.5233508821105538E-2</v>
      </c>
    </row>
    <row r="25" spans="1:21" ht="24">
      <c r="A25" s="3" t="s">
        <v>19</v>
      </c>
      <c r="C25" s="4">
        <v>0</v>
      </c>
      <c r="E25" s="4">
        <v>3030335138</v>
      </c>
      <c r="G25" s="4">
        <v>0</v>
      </c>
      <c r="I25" s="4">
        <f t="shared" si="0"/>
        <v>3030335138</v>
      </c>
      <c r="K25" s="11">
        <f>I25/I36</f>
        <v>5.0185448345566814E-3</v>
      </c>
      <c r="M25" s="4">
        <v>0</v>
      </c>
      <c r="O25" s="4">
        <v>-1152068840</v>
      </c>
      <c r="Q25" s="4">
        <v>0</v>
      </c>
      <c r="S25" s="4">
        <f t="shared" si="1"/>
        <v>-1152068840</v>
      </c>
      <c r="U25" s="11">
        <f>S25/S36</f>
        <v>-2.2512222673052359E-3</v>
      </c>
    </row>
    <row r="26" spans="1:21" ht="24">
      <c r="A26" s="3" t="s">
        <v>41</v>
      </c>
      <c r="C26" s="4">
        <v>0</v>
      </c>
      <c r="E26" s="4">
        <v>557662061</v>
      </c>
      <c r="G26" s="4">
        <v>0</v>
      </c>
      <c r="I26" s="4">
        <f t="shared" si="0"/>
        <v>557662061</v>
      </c>
      <c r="K26" s="11">
        <f>I26/I36</f>
        <v>9.2354539290557603E-4</v>
      </c>
      <c r="M26" s="4">
        <v>0</v>
      </c>
      <c r="O26" s="4">
        <v>1166205371</v>
      </c>
      <c r="Q26" s="4">
        <v>0</v>
      </c>
      <c r="S26" s="4">
        <f t="shared" si="1"/>
        <v>1166205371</v>
      </c>
      <c r="U26" s="11">
        <f>S26/S36</f>
        <v>2.2788460275048874E-3</v>
      </c>
    </row>
    <row r="27" spans="1:21" ht="24">
      <c r="A27" s="3" t="s">
        <v>15</v>
      </c>
      <c r="C27" s="4">
        <v>0</v>
      </c>
      <c r="E27" s="4">
        <v>4298208784</v>
      </c>
      <c r="G27" s="4">
        <v>0</v>
      </c>
      <c r="I27" s="4">
        <f t="shared" si="0"/>
        <v>4298208784</v>
      </c>
      <c r="K27" s="11">
        <f>I27/I36</f>
        <v>7.118273230011748E-3</v>
      </c>
      <c r="M27" s="4">
        <v>0</v>
      </c>
      <c r="O27" s="4">
        <v>11869965455</v>
      </c>
      <c r="Q27" s="4">
        <v>0</v>
      </c>
      <c r="S27" s="4">
        <f t="shared" si="1"/>
        <v>11869965455</v>
      </c>
      <c r="U27" s="11">
        <f>S27/S36</f>
        <v>2.319473421782671E-2</v>
      </c>
    </row>
    <row r="28" spans="1:21" ht="24">
      <c r="A28" s="3" t="s">
        <v>18</v>
      </c>
      <c r="C28" s="4">
        <v>0</v>
      </c>
      <c r="E28" s="4">
        <v>83191742338</v>
      </c>
      <c r="G28" s="4">
        <v>0</v>
      </c>
      <c r="I28" s="4">
        <f t="shared" si="0"/>
        <v>83191742338</v>
      </c>
      <c r="K28" s="11">
        <f>I28/I36</f>
        <v>0.13777403150982448</v>
      </c>
      <c r="M28" s="4">
        <v>0</v>
      </c>
      <c r="O28" s="4">
        <v>87963264615</v>
      </c>
      <c r="Q28" s="4">
        <v>0</v>
      </c>
      <c r="S28" s="4">
        <f t="shared" si="1"/>
        <v>87963264615</v>
      </c>
      <c r="U28" s="11">
        <f>S28/S36</f>
        <v>0.17188630846586453</v>
      </c>
    </row>
    <row r="29" spans="1:21" ht="24">
      <c r="A29" s="3" t="s">
        <v>23</v>
      </c>
      <c r="C29" s="4">
        <v>0</v>
      </c>
      <c r="E29" s="4">
        <v>2841176106</v>
      </c>
      <c r="G29" s="4">
        <v>0</v>
      </c>
      <c r="I29" s="4">
        <f t="shared" si="0"/>
        <v>2841176106</v>
      </c>
      <c r="K29" s="11">
        <f>I29/I36</f>
        <v>4.7052781364119098E-3</v>
      </c>
      <c r="M29" s="4">
        <v>0</v>
      </c>
      <c r="O29" s="4">
        <v>1552487485</v>
      </c>
      <c r="Q29" s="4">
        <v>0</v>
      </c>
      <c r="S29" s="4">
        <f t="shared" si="1"/>
        <v>1552487485</v>
      </c>
      <c r="U29" s="11">
        <f>S29/S36</f>
        <v>3.0336680193040404E-3</v>
      </c>
    </row>
    <row r="30" spans="1:21" ht="24">
      <c r="A30" s="3" t="s">
        <v>17</v>
      </c>
      <c r="C30" s="4">
        <v>0</v>
      </c>
      <c r="E30" s="4">
        <v>47698652093</v>
      </c>
      <c r="G30" s="4">
        <v>0</v>
      </c>
      <c r="I30" s="4">
        <f t="shared" si="0"/>
        <v>47698652093</v>
      </c>
      <c r="K30" s="11">
        <f>I30/I36</f>
        <v>7.8993844962847601E-2</v>
      </c>
      <c r="M30" s="4">
        <v>0</v>
      </c>
      <c r="O30" s="4">
        <v>43251497066</v>
      </c>
      <c r="Q30" s="4">
        <v>0</v>
      </c>
      <c r="S30" s="4">
        <f t="shared" si="1"/>
        <v>43251497066</v>
      </c>
      <c r="U30" s="11">
        <f>S30/S36</f>
        <v>8.4516419426174452E-2</v>
      </c>
    </row>
    <row r="31" spans="1:21" ht="24">
      <c r="A31" s="3" t="s">
        <v>16</v>
      </c>
      <c r="C31" s="4">
        <v>0</v>
      </c>
      <c r="E31" s="4">
        <v>5062287579</v>
      </c>
      <c r="G31" s="4">
        <v>0</v>
      </c>
      <c r="I31" s="4">
        <f t="shared" si="0"/>
        <v>5062287579</v>
      </c>
      <c r="K31" s="11">
        <f>I31/I36</f>
        <v>8.383665840141441E-3</v>
      </c>
      <c r="M31" s="4">
        <v>0</v>
      </c>
      <c r="O31" s="4">
        <v>6662103046</v>
      </c>
      <c r="Q31" s="4">
        <v>0</v>
      </c>
      <c r="S31" s="4">
        <f t="shared" si="1"/>
        <v>6662103046</v>
      </c>
      <c r="U31" s="11">
        <f>S31/S36</f>
        <v>1.3018210547415931E-2</v>
      </c>
    </row>
    <row r="32" spans="1:21" ht="24">
      <c r="A32" s="3" t="s">
        <v>42</v>
      </c>
      <c r="C32" s="4">
        <v>0</v>
      </c>
      <c r="E32" s="4">
        <v>-967152642</v>
      </c>
      <c r="G32" s="4">
        <v>0</v>
      </c>
      <c r="I32" s="4">
        <f t="shared" si="0"/>
        <v>-967152642</v>
      </c>
      <c r="K32" s="11">
        <f>I32/I36</f>
        <v>-1.6017036646779454E-3</v>
      </c>
      <c r="M32" s="4">
        <v>0</v>
      </c>
      <c r="O32" s="4">
        <v>-967152642</v>
      </c>
      <c r="Q32" s="4">
        <v>0</v>
      </c>
      <c r="S32" s="4">
        <f t="shared" si="1"/>
        <v>-967152642</v>
      </c>
      <c r="U32" s="11">
        <f>S32/S36</f>
        <v>-1.8898832152716577E-3</v>
      </c>
    </row>
    <row r="33" spans="1:21" ht="24">
      <c r="A33" s="3" t="s">
        <v>40</v>
      </c>
      <c r="C33" s="4">
        <v>0</v>
      </c>
      <c r="E33" s="4">
        <v>7990845361</v>
      </c>
      <c r="G33" s="4">
        <v>0</v>
      </c>
      <c r="I33" s="4">
        <f t="shared" si="0"/>
        <v>7990845361</v>
      </c>
      <c r="K33" s="11">
        <f>I33/I36</f>
        <v>1.3233656966620228E-2</v>
      </c>
      <c r="M33" s="4">
        <v>0</v>
      </c>
      <c r="O33" s="4">
        <v>448145474</v>
      </c>
      <c r="Q33" s="4">
        <v>0</v>
      </c>
      <c r="S33" s="4">
        <f t="shared" si="1"/>
        <v>448145474</v>
      </c>
      <c r="U33" s="11">
        <f>S33/S36</f>
        <v>8.7570727983655875E-4</v>
      </c>
    </row>
    <row r="34" spans="1:21" ht="24">
      <c r="A34" s="3" t="s">
        <v>27</v>
      </c>
      <c r="C34" s="4">
        <v>0</v>
      </c>
      <c r="E34" s="4">
        <v>23977726437</v>
      </c>
      <c r="G34" s="4">
        <v>0</v>
      </c>
      <c r="I34" s="4">
        <f t="shared" si="0"/>
        <v>23977726437</v>
      </c>
      <c r="K34" s="11">
        <f>I34/I36</f>
        <v>3.9709566656788556E-2</v>
      </c>
      <c r="M34" s="4">
        <v>0</v>
      </c>
      <c r="O34" s="4">
        <v>24870915056</v>
      </c>
      <c r="Q34" s="4">
        <v>0</v>
      </c>
      <c r="S34" s="4">
        <f t="shared" si="1"/>
        <v>24870915056</v>
      </c>
      <c r="U34" s="11">
        <f>S34/S36</f>
        <v>4.8599489751258482E-2</v>
      </c>
    </row>
    <row r="35" spans="1:21" ht="24">
      <c r="A35" s="3" t="s">
        <v>35</v>
      </c>
      <c r="C35" s="4">
        <v>0</v>
      </c>
      <c r="E35" s="4">
        <v>4765214428</v>
      </c>
      <c r="G35" s="4">
        <v>0</v>
      </c>
      <c r="I35" s="4">
        <f t="shared" si="0"/>
        <v>4765214428</v>
      </c>
      <c r="K35" s="11">
        <f>I35/I36</f>
        <v>7.8916823269183801E-3</v>
      </c>
      <c r="M35" s="4">
        <v>0</v>
      </c>
      <c r="O35" s="4">
        <v>4730015411</v>
      </c>
      <c r="Q35" s="4">
        <v>0</v>
      </c>
      <c r="S35" s="4">
        <f t="shared" si="1"/>
        <v>4730015411</v>
      </c>
      <c r="U35" s="11">
        <f>S35/S36</f>
        <v>9.24277755653918E-3</v>
      </c>
    </row>
    <row r="36" spans="1:21">
      <c r="A36" s="2" t="s">
        <v>45</v>
      </c>
      <c r="C36" s="5">
        <f>SUM(C8:C35)</f>
        <v>0</v>
      </c>
      <c r="E36" s="5">
        <f>SUM(E8:E35)</f>
        <v>603826937223</v>
      </c>
      <c r="G36" s="5">
        <f>SUM(G8:G35)</f>
        <v>514339</v>
      </c>
      <c r="I36" s="5">
        <f>SUM(I8:I35)</f>
        <v>603827451562</v>
      </c>
      <c r="K36" s="18">
        <f>SUM(K8:K35)</f>
        <v>1</v>
      </c>
      <c r="M36" s="5">
        <f>SUM(M8:M35)</f>
        <v>47966968138</v>
      </c>
      <c r="O36" s="5">
        <f>SUM(O8:O35)</f>
        <v>463785113760</v>
      </c>
      <c r="Q36" s="5">
        <f>SUM(Q8:Q35)</f>
        <v>514339</v>
      </c>
      <c r="S36" s="5">
        <f>SUM(S8:S35)</f>
        <v>511752596237</v>
      </c>
      <c r="U36" s="18">
        <f>SUM(U8:U35)</f>
        <v>0.99999999999999978</v>
      </c>
    </row>
    <row r="37" spans="1:21">
      <c r="E37" s="4"/>
      <c r="O37" s="4"/>
    </row>
    <row r="38" spans="1:21">
      <c r="E38" s="4"/>
      <c r="O38" s="4"/>
    </row>
  </sheetData>
  <mergeCells count="17"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A5:S5"/>
    <mergeCell ref="S7"/>
    <mergeCell ref="U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E13" sqref="E13"/>
    </sheetView>
  </sheetViews>
  <sheetFormatPr defaultRowHeight="22.5"/>
  <cols>
    <col min="1" max="1" width="26.7109375" style="2" bestFit="1" customWidth="1"/>
    <col min="2" max="2" width="1" style="2" customWidth="1"/>
    <col min="3" max="3" width="17.140625" style="2" bestFit="1" customWidth="1"/>
    <col min="4" max="4" width="1" style="2" customWidth="1"/>
    <col min="5" max="5" width="13.8554687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6" t="s">
        <v>104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</row>
    <row r="3" spans="1:13" ht="24">
      <c r="A3" s="16" t="s">
        <v>54</v>
      </c>
      <c r="B3" s="16" t="s">
        <v>54</v>
      </c>
      <c r="C3" s="16" t="s">
        <v>54</v>
      </c>
      <c r="D3" s="16" t="s">
        <v>54</v>
      </c>
      <c r="E3" s="16" t="s">
        <v>54</v>
      </c>
      <c r="F3" s="16" t="s">
        <v>54</v>
      </c>
      <c r="G3" s="16" t="s">
        <v>54</v>
      </c>
      <c r="H3" s="16" t="s">
        <v>54</v>
      </c>
      <c r="I3" s="16" t="s">
        <v>54</v>
      </c>
      <c r="J3" s="16" t="s">
        <v>54</v>
      </c>
      <c r="K3" s="16" t="s">
        <v>54</v>
      </c>
      <c r="L3" s="16" t="s">
        <v>54</v>
      </c>
      <c r="M3" s="16" t="s">
        <v>54</v>
      </c>
    </row>
    <row r="4" spans="1:13" ht="2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</row>
    <row r="5" spans="1:13" ht="25.5">
      <c r="A5" s="17" t="s">
        <v>100</v>
      </c>
      <c r="B5" s="17"/>
      <c r="C5" s="17"/>
      <c r="D5" s="17"/>
    </row>
    <row r="6" spans="1:13" ht="24.75" thickBot="1">
      <c r="A6" s="15" t="s">
        <v>55</v>
      </c>
      <c r="B6" s="15" t="s">
        <v>55</v>
      </c>
      <c r="C6" s="15" t="s">
        <v>56</v>
      </c>
      <c r="D6" s="15" t="s">
        <v>56</v>
      </c>
      <c r="E6" s="15" t="s">
        <v>56</v>
      </c>
      <c r="F6" s="15" t="s">
        <v>56</v>
      </c>
      <c r="G6" s="15" t="s">
        <v>56</v>
      </c>
      <c r="I6" s="15" t="s">
        <v>57</v>
      </c>
      <c r="J6" s="15" t="s">
        <v>57</v>
      </c>
      <c r="K6" s="15" t="s">
        <v>57</v>
      </c>
      <c r="L6" s="15" t="s">
        <v>57</v>
      </c>
      <c r="M6" s="15" t="s">
        <v>57</v>
      </c>
    </row>
    <row r="7" spans="1:13" ht="24.75" thickBot="1">
      <c r="A7" s="15" t="s">
        <v>58</v>
      </c>
      <c r="C7" s="15" t="s">
        <v>59</v>
      </c>
      <c r="E7" s="15" t="s">
        <v>60</v>
      </c>
      <c r="G7" s="15" t="s">
        <v>61</v>
      </c>
      <c r="I7" s="15" t="s">
        <v>59</v>
      </c>
      <c r="K7" s="15" t="s">
        <v>60</v>
      </c>
      <c r="M7" s="15" t="s">
        <v>61</v>
      </c>
    </row>
    <row r="8" spans="1:13" ht="24">
      <c r="A8" s="3" t="s">
        <v>51</v>
      </c>
      <c r="C8" s="4">
        <v>123840997</v>
      </c>
      <c r="E8" s="4">
        <v>0</v>
      </c>
      <c r="G8" s="4">
        <v>123840997</v>
      </c>
      <c r="I8" s="4">
        <v>27472481965</v>
      </c>
      <c r="K8" s="4">
        <v>0</v>
      </c>
      <c r="M8" s="4">
        <v>27472481965</v>
      </c>
    </row>
    <row r="9" spans="1:13" ht="24.75" thickBot="1">
      <c r="A9" s="3" t="s">
        <v>52</v>
      </c>
      <c r="C9" s="4">
        <v>15094262283</v>
      </c>
      <c r="E9" s="4">
        <v>-23518719</v>
      </c>
      <c r="G9" s="4">
        <v>15117781002</v>
      </c>
      <c r="I9" s="4">
        <v>34110655718</v>
      </c>
      <c r="K9" s="4">
        <v>6568869</v>
      </c>
      <c r="M9" s="4">
        <v>34104086849</v>
      </c>
    </row>
    <row r="10" spans="1:13" ht="23.25" thickBot="1">
      <c r="A10" s="2" t="s">
        <v>45</v>
      </c>
      <c r="C10" s="5">
        <f>SUM(C8:C9)</f>
        <v>15218103280</v>
      </c>
      <c r="E10" s="5">
        <f>SUM(E8:E9)</f>
        <v>-23518719</v>
      </c>
      <c r="G10" s="5">
        <f>SUM(G8:G9)</f>
        <v>15241621999</v>
      </c>
      <c r="I10" s="5">
        <f>SUM(I8:I9)</f>
        <v>61583137683</v>
      </c>
      <c r="K10" s="5">
        <f>SUM(K8:K9)</f>
        <v>6568869</v>
      </c>
      <c r="M10" s="5">
        <f>SUM(M8:M9)</f>
        <v>61576568814</v>
      </c>
    </row>
  </sheetData>
  <mergeCells count="14">
    <mergeCell ref="A2:M2"/>
    <mergeCell ref="A3:M3"/>
    <mergeCell ref="A4:M4"/>
    <mergeCell ref="C7"/>
    <mergeCell ref="E7"/>
    <mergeCell ref="G7"/>
    <mergeCell ref="C6:G6"/>
    <mergeCell ref="I7"/>
    <mergeCell ref="A7"/>
    <mergeCell ref="A6:B6"/>
    <mergeCell ref="A5:D5"/>
    <mergeCell ref="K7"/>
    <mergeCell ref="M7"/>
    <mergeCell ref="I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"/>
  <sheetViews>
    <sheetView rightToLeft="1" topLeftCell="A4" workbookViewId="0">
      <selection activeCell="C10" sqref="C10"/>
    </sheetView>
  </sheetViews>
  <sheetFormatPr defaultRowHeight="22.5"/>
  <cols>
    <col min="1" max="1" width="26.7109375" style="2" bestFit="1" customWidth="1"/>
    <col min="2" max="2" width="1" style="2" customWidth="1"/>
    <col min="3" max="3" width="32.5703125" style="2" bestFit="1" customWidth="1"/>
    <col min="4" max="4" width="1" style="2" customWidth="1"/>
    <col min="5" max="5" width="28.7109375" style="2" bestFit="1" customWidth="1"/>
    <col min="6" max="6" width="1" style="2" customWidth="1"/>
    <col min="7" max="7" width="32.5703125" style="2" bestFit="1" customWidth="1"/>
    <col min="8" max="8" width="1" style="2" customWidth="1"/>
    <col min="9" max="9" width="28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9" ht="2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</row>
    <row r="3" spans="1:9" ht="24">
      <c r="A3" s="16" t="s">
        <v>54</v>
      </c>
      <c r="B3" s="16" t="s">
        <v>54</v>
      </c>
      <c r="C3" s="16" t="s">
        <v>54</v>
      </c>
      <c r="D3" s="16" t="s">
        <v>54</v>
      </c>
      <c r="E3" s="16" t="s">
        <v>54</v>
      </c>
      <c r="F3" s="16" t="s">
        <v>54</v>
      </c>
      <c r="G3" s="16" t="s">
        <v>54</v>
      </c>
      <c r="H3" s="16" t="s">
        <v>54</v>
      </c>
      <c r="I3" s="16" t="s">
        <v>54</v>
      </c>
    </row>
    <row r="4" spans="1:9" ht="2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</row>
    <row r="5" spans="1:9" ht="25.5">
      <c r="A5" s="17" t="s">
        <v>100</v>
      </c>
      <c r="B5" s="17"/>
      <c r="C5" s="17"/>
      <c r="D5" s="17"/>
      <c r="E5" s="17"/>
      <c r="F5" s="17"/>
      <c r="G5" s="17"/>
      <c r="H5" s="17"/>
    </row>
    <row r="6" spans="1:9" ht="24.75" thickBot="1">
      <c r="A6" s="15" t="s">
        <v>79</v>
      </c>
      <c r="B6" s="15" t="s">
        <v>79</v>
      </c>
      <c r="C6" s="15" t="s">
        <v>56</v>
      </c>
      <c r="D6" s="15" t="s">
        <v>56</v>
      </c>
      <c r="E6" s="15" t="s">
        <v>56</v>
      </c>
      <c r="G6" s="15" t="s">
        <v>57</v>
      </c>
      <c r="H6" s="15" t="s">
        <v>57</v>
      </c>
      <c r="I6" s="15" t="s">
        <v>57</v>
      </c>
    </row>
    <row r="7" spans="1:9" ht="24.75" thickBot="1">
      <c r="A7" s="15" t="s">
        <v>80</v>
      </c>
      <c r="C7" s="15" t="s">
        <v>81</v>
      </c>
      <c r="E7" s="15" t="s">
        <v>82</v>
      </c>
      <c r="G7" s="15" t="s">
        <v>81</v>
      </c>
      <c r="I7" s="15" t="s">
        <v>82</v>
      </c>
    </row>
    <row r="8" spans="1:9" ht="24">
      <c r="A8" s="3" t="s">
        <v>51</v>
      </c>
      <c r="C8" s="4">
        <v>123840997</v>
      </c>
      <c r="E8" s="11">
        <f>C8/C10</f>
        <v>8.1377419197013103E-3</v>
      </c>
      <c r="G8" s="4">
        <v>27472481965</v>
      </c>
      <c r="I8" s="11">
        <f>G8/G10</f>
        <v>0.44610396609563735</v>
      </c>
    </row>
    <row r="9" spans="1:9" ht="24.75" thickBot="1">
      <c r="A9" s="3" t="s">
        <v>52</v>
      </c>
      <c r="C9" s="4">
        <v>15094262283</v>
      </c>
      <c r="E9" s="11">
        <f>C9/C10</f>
        <v>0.99186225808029871</v>
      </c>
      <c r="G9" s="4">
        <v>34110655718</v>
      </c>
      <c r="I9" s="11">
        <f>G9/G10</f>
        <v>0.55389603390436259</v>
      </c>
    </row>
    <row r="10" spans="1:9" ht="23.25" thickBot="1">
      <c r="A10" s="2" t="s">
        <v>45</v>
      </c>
      <c r="C10" s="5">
        <f>SUM(C8:C9)</f>
        <v>15218103280</v>
      </c>
      <c r="E10" s="14">
        <f>SUM(E8:E9)</f>
        <v>1</v>
      </c>
      <c r="G10" s="5">
        <f>SUM(G8:G9)</f>
        <v>61583137683</v>
      </c>
      <c r="I10" s="14">
        <f>SUM(I8:I9)</f>
        <v>1</v>
      </c>
    </row>
    <row r="11" spans="1:9" ht="23.25" thickTop="1"/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C16" sqref="C16"/>
    </sheetView>
  </sheetViews>
  <sheetFormatPr defaultRowHeight="22.5"/>
  <cols>
    <col min="1" max="1" width="42" style="2" bestFit="1" customWidth="1"/>
    <col min="2" max="2" width="1" style="2" customWidth="1"/>
    <col min="3" max="3" width="7.7109375" style="2" bestFit="1" customWidth="1"/>
    <col min="4" max="4" width="1" style="2" customWidth="1"/>
    <col min="5" max="5" width="13.140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</row>
    <row r="3" spans="1:5" ht="24">
      <c r="A3" s="16" t="s">
        <v>54</v>
      </c>
      <c r="B3" s="16" t="s">
        <v>54</v>
      </c>
      <c r="C3" s="16" t="s">
        <v>54</v>
      </c>
      <c r="D3" s="16" t="s">
        <v>54</v>
      </c>
      <c r="E3" s="16" t="s">
        <v>54</v>
      </c>
    </row>
    <row r="4" spans="1:5" ht="2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</row>
    <row r="5" spans="1:5" ht="25.5">
      <c r="A5" s="17" t="s">
        <v>99</v>
      </c>
      <c r="B5" s="17"/>
      <c r="C5" s="17"/>
      <c r="D5" s="17"/>
      <c r="E5" s="17"/>
    </row>
    <row r="7" spans="1:5" ht="24">
      <c r="A7" s="15" t="s">
        <v>83</v>
      </c>
      <c r="C7" s="15" t="s">
        <v>56</v>
      </c>
      <c r="E7" s="15" t="s">
        <v>6</v>
      </c>
    </row>
    <row r="8" spans="1:5" ht="24">
      <c r="A8" s="15" t="s">
        <v>83</v>
      </c>
      <c r="C8" s="15" t="s">
        <v>48</v>
      </c>
      <c r="E8" s="15" t="s">
        <v>48</v>
      </c>
    </row>
    <row r="9" spans="1:5" ht="24">
      <c r="A9" s="3" t="s">
        <v>83</v>
      </c>
      <c r="C9" s="4">
        <v>0</v>
      </c>
      <c r="E9" s="4">
        <v>1000711</v>
      </c>
    </row>
    <row r="10" spans="1:5" ht="24">
      <c r="A10" s="3" t="s">
        <v>84</v>
      </c>
      <c r="C10" s="4">
        <v>0</v>
      </c>
      <c r="E10" s="4">
        <v>0</v>
      </c>
    </row>
    <row r="11" spans="1:5" ht="24">
      <c r="A11" s="3" t="s">
        <v>85</v>
      </c>
      <c r="C11" s="4">
        <v>0</v>
      </c>
      <c r="E11" s="4">
        <v>0</v>
      </c>
    </row>
    <row r="12" spans="1:5" ht="24">
      <c r="A12" s="3" t="s">
        <v>45</v>
      </c>
      <c r="C12" s="4">
        <v>0</v>
      </c>
      <c r="E12" s="4">
        <v>1000711</v>
      </c>
    </row>
    <row r="13" spans="1:5">
      <c r="A13" s="2" t="s">
        <v>45</v>
      </c>
      <c r="C13" s="5">
        <f>SUM(C9:C12)</f>
        <v>0</v>
      </c>
      <c r="E13" s="5">
        <f>SUM(E9:E12)</f>
        <v>2001422</v>
      </c>
    </row>
  </sheetData>
  <mergeCells count="9">
    <mergeCell ref="A2:E2"/>
    <mergeCell ref="A3:E3"/>
    <mergeCell ref="A4:E4"/>
    <mergeCell ref="A7:A8"/>
    <mergeCell ref="C8"/>
    <mergeCell ref="C7"/>
    <mergeCell ref="E8"/>
    <mergeCell ref="E7"/>
    <mergeCell ref="A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S11" sqref="S11"/>
    </sheetView>
  </sheetViews>
  <sheetFormatPr defaultRowHeight="22.5"/>
  <cols>
    <col min="1" max="1" width="34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</row>
    <row r="3" spans="1:19" ht="24">
      <c r="A3" s="16" t="s">
        <v>54</v>
      </c>
      <c r="B3" s="16" t="s">
        <v>54</v>
      </c>
      <c r="C3" s="16" t="s">
        <v>54</v>
      </c>
      <c r="D3" s="16" t="s">
        <v>54</v>
      </c>
      <c r="E3" s="16" t="s">
        <v>54</v>
      </c>
      <c r="F3" s="16" t="s">
        <v>54</v>
      </c>
      <c r="G3" s="16" t="s">
        <v>54</v>
      </c>
      <c r="H3" s="16" t="s">
        <v>54</v>
      </c>
      <c r="I3" s="16" t="s">
        <v>54</v>
      </c>
      <c r="J3" s="16" t="s">
        <v>54</v>
      </c>
      <c r="K3" s="16" t="s">
        <v>54</v>
      </c>
      <c r="L3" s="16" t="s">
        <v>54</v>
      </c>
      <c r="M3" s="16" t="s">
        <v>54</v>
      </c>
      <c r="N3" s="16" t="s">
        <v>54</v>
      </c>
      <c r="O3" s="16" t="s">
        <v>54</v>
      </c>
      <c r="P3" s="16" t="s">
        <v>54</v>
      </c>
      <c r="Q3" s="16" t="s">
        <v>54</v>
      </c>
      <c r="R3" s="16" t="s">
        <v>54</v>
      </c>
      <c r="S3" s="16" t="s">
        <v>54</v>
      </c>
    </row>
    <row r="4" spans="1:19" ht="2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  <c r="R4" s="16" t="s">
        <v>2</v>
      </c>
      <c r="S4" s="16" t="s">
        <v>2</v>
      </c>
    </row>
    <row r="5" spans="1:19" ht="25.5">
      <c r="A5" s="17" t="s">
        <v>74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4">
      <c r="A6" s="15" t="s">
        <v>3</v>
      </c>
      <c r="C6" s="15" t="s">
        <v>62</v>
      </c>
      <c r="D6" s="15" t="s">
        <v>62</v>
      </c>
      <c r="E6" s="15" t="s">
        <v>62</v>
      </c>
      <c r="F6" s="15" t="s">
        <v>62</v>
      </c>
      <c r="G6" s="15" t="s">
        <v>62</v>
      </c>
      <c r="I6" s="15" t="s">
        <v>56</v>
      </c>
      <c r="J6" s="15" t="s">
        <v>56</v>
      </c>
      <c r="K6" s="15" t="s">
        <v>56</v>
      </c>
      <c r="L6" s="15" t="s">
        <v>56</v>
      </c>
      <c r="M6" s="15" t="s">
        <v>56</v>
      </c>
      <c r="O6" s="15" t="s">
        <v>57</v>
      </c>
      <c r="P6" s="15" t="s">
        <v>57</v>
      </c>
      <c r="Q6" s="15" t="s">
        <v>57</v>
      </c>
      <c r="R6" s="15" t="s">
        <v>57</v>
      </c>
      <c r="S6" s="15" t="s">
        <v>57</v>
      </c>
    </row>
    <row r="7" spans="1:19" ht="24.75" thickBot="1">
      <c r="A7" s="15" t="s">
        <v>3</v>
      </c>
      <c r="C7" s="15" t="s">
        <v>63</v>
      </c>
      <c r="E7" s="15" t="s">
        <v>64</v>
      </c>
      <c r="G7" s="15" t="s">
        <v>65</v>
      </c>
      <c r="I7" s="15" t="s">
        <v>66</v>
      </c>
      <c r="K7" s="15" t="s">
        <v>60</v>
      </c>
      <c r="M7" s="15" t="s">
        <v>67</v>
      </c>
      <c r="O7" s="15" t="s">
        <v>66</v>
      </c>
      <c r="Q7" s="15" t="s">
        <v>60</v>
      </c>
      <c r="S7" s="15" t="s">
        <v>67</v>
      </c>
    </row>
    <row r="8" spans="1:19" ht="24">
      <c r="A8" s="13" t="s">
        <v>34</v>
      </c>
      <c r="C8" s="2" t="s">
        <v>4</v>
      </c>
      <c r="E8" s="4">
        <v>40989000</v>
      </c>
      <c r="G8" s="4">
        <v>540</v>
      </c>
      <c r="I8" s="4">
        <v>0</v>
      </c>
      <c r="K8" s="4">
        <v>0</v>
      </c>
      <c r="M8" s="4">
        <v>0</v>
      </c>
      <c r="O8" s="4">
        <v>22134060000</v>
      </c>
      <c r="Q8" s="4">
        <v>1054002857</v>
      </c>
      <c r="S8" s="4">
        <v>21080057143</v>
      </c>
    </row>
    <row r="9" spans="1:19" ht="24">
      <c r="A9" s="13" t="s">
        <v>39</v>
      </c>
      <c r="C9" s="2" t="s">
        <v>69</v>
      </c>
      <c r="E9" s="4">
        <v>10400000</v>
      </c>
      <c r="G9" s="4">
        <v>1800</v>
      </c>
      <c r="I9" s="4">
        <v>0</v>
      </c>
      <c r="K9" s="4">
        <v>0</v>
      </c>
      <c r="M9" s="4">
        <v>0</v>
      </c>
      <c r="O9" s="4">
        <v>18720000000</v>
      </c>
      <c r="Q9" s="4">
        <v>833089005</v>
      </c>
      <c r="S9" s="4">
        <v>17886910995</v>
      </c>
    </row>
    <row r="10" spans="1:19" ht="24.75" thickBot="1">
      <c r="A10" s="13" t="s">
        <v>36</v>
      </c>
      <c r="C10" s="2" t="s">
        <v>68</v>
      </c>
      <c r="E10" s="4">
        <v>2000000</v>
      </c>
      <c r="G10" s="4">
        <v>4500</v>
      </c>
      <c r="I10" s="4">
        <v>0</v>
      </c>
      <c r="K10" s="4">
        <v>0</v>
      </c>
      <c r="M10" s="4">
        <v>0</v>
      </c>
      <c r="O10" s="4">
        <v>9000000000</v>
      </c>
      <c r="Q10" s="4">
        <v>0</v>
      </c>
      <c r="S10" s="4">
        <v>9000000000</v>
      </c>
    </row>
    <row r="11" spans="1:19" ht="23.25" thickBot="1">
      <c r="A11" s="2" t="s">
        <v>45</v>
      </c>
      <c r="C11" s="2" t="s">
        <v>45</v>
      </c>
      <c r="E11" s="2" t="s">
        <v>45</v>
      </c>
      <c r="G11" s="2" t="s">
        <v>45</v>
      </c>
      <c r="I11" s="5">
        <f>SUM(I8:I10)</f>
        <v>0</v>
      </c>
      <c r="K11" s="5">
        <f>SUM(K8:K10)</f>
        <v>0</v>
      </c>
      <c r="M11" s="5">
        <f>SUM(M8:M10)</f>
        <v>0</v>
      </c>
      <c r="O11" s="5">
        <f>SUM(O8:O10)</f>
        <v>49854060000</v>
      </c>
      <c r="Q11" s="5">
        <f>SUM(Q8:Q10)</f>
        <v>1887091862</v>
      </c>
      <c r="S11" s="5">
        <f>SUM(S8:S10)</f>
        <v>47966968138</v>
      </c>
    </row>
  </sheetData>
  <mergeCells count="17"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A5:S5"/>
    <mergeCell ref="Q7"/>
    <mergeCell ref="S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1"/>
  <sheetViews>
    <sheetView rightToLeft="1" workbookViewId="0">
      <selection activeCell="E14" sqref="E14"/>
    </sheetView>
  </sheetViews>
  <sheetFormatPr defaultRowHeight="22.5"/>
  <cols>
    <col min="1" max="1" width="40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9" ht="2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</row>
    <row r="3" spans="1:19" ht="24">
      <c r="A3" s="16" t="s">
        <v>54</v>
      </c>
      <c r="B3" s="16" t="s">
        <v>54</v>
      </c>
      <c r="C3" s="16" t="s">
        <v>54</v>
      </c>
      <c r="D3" s="16" t="s">
        <v>54</v>
      </c>
      <c r="E3" s="16" t="s">
        <v>54</v>
      </c>
      <c r="F3" s="16" t="s">
        <v>54</v>
      </c>
      <c r="G3" s="16" t="s">
        <v>54</v>
      </c>
      <c r="H3" s="16" t="s">
        <v>54</v>
      </c>
      <c r="I3" s="16" t="s">
        <v>54</v>
      </c>
      <c r="J3" s="16" t="s">
        <v>54</v>
      </c>
      <c r="K3" s="16" t="s">
        <v>54</v>
      </c>
      <c r="L3" s="16" t="s">
        <v>54</v>
      </c>
      <c r="M3" s="16" t="s">
        <v>54</v>
      </c>
      <c r="N3" s="16" t="s">
        <v>54</v>
      </c>
      <c r="O3" s="16" t="s">
        <v>54</v>
      </c>
      <c r="P3" s="16" t="s">
        <v>54</v>
      </c>
      <c r="Q3" s="16" t="s">
        <v>54</v>
      </c>
    </row>
    <row r="4" spans="1:19" ht="2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</row>
    <row r="5" spans="1:19" ht="25.5">
      <c r="A5" s="17" t="s">
        <v>98</v>
      </c>
      <c r="B5" s="17"/>
      <c r="C5" s="17"/>
      <c r="D5" s="17"/>
      <c r="E5" s="17"/>
      <c r="F5" s="17"/>
      <c r="G5" s="17"/>
      <c r="H5" s="1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24">
      <c r="A6" s="15" t="s">
        <v>3</v>
      </c>
      <c r="C6" s="15" t="s">
        <v>56</v>
      </c>
      <c r="D6" s="15" t="s">
        <v>56</v>
      </c>
      <c r="E6" s="15" t="s">
        <v>56</v>
      </c>
      <c r="F6" s="15" t="s">
        <v>56</v>
      </c>
      <c r="G6" s="15" t="s">
        <v>56</v>
      </c>
      <c r="H6" s="15" t="s">
        <v>56</v>
      </c>
      <c r="I6" s="15" t="s">
        <v>56</v>
      </c>
      <c r="K6" s="15" t="s">
        <v>57</v>
      </c>
      <c r="L6" s="15" t="s">
        <v>57</v>
      </c>
      <c r="M6" s="15" t="s">
        <v>57</v>
      </c>
      <c r="N6" s="15" t="s">
        <v>57</v>
      </c>
      <c r="O6" s="15" t="s">
        <v>57</v>
      </c>
      <c r="P6" s="15" t="s">
        <v>57</v>
      </c>
      <c r="Q6" s="15" t="s">
        <v>57</v>
      </c>
    </row>
    <row r="7" spans="1:19" ht="24">
      <c r="A7" s="15" t="s">
        <v>3</v>
      </c>
      <c r="C7" s="15" t="s">
        <v>7</v>
      </c>
      <c r="E7" s="15" t="s">
        <v>70</v>
      </c>
      <c r="G7" s="15" t="s">
        <v>71</v>
      </c>
      <c r="I7" s="15" t="s">
        <v>73</v>
      </c>
      <c r="K7" s="15" t="s">
        <v>7</v>
      </c>
      <c r="M7" s="15" t="s">
        <v>70</v>
      </c>
      <c r="O7" s="15" t="s">
        <v>71</v>
      </c>
      <c r="Q7" s="15" t="s">
        <v>73</v>
      </c>
    </row>
    <row r="8" spans="1:19" ht="24">
      <c r="A8" s="10" t="s">
        <v>28</v>
      </c>
      <c r="C8" s="4">
        <v>1</v>
      </c>
      <c r="E8" s="4">
        <v>1</v>
      </c>
      <c r="G8" s="4">
        <v>7995</v>
      </c>
      <c r="I8" s="4">
        <v>-7994</v>
      </c>
      <c r="K8" s="4">
        <v>1</v>
      </c>
      <c r="M8" s="4">
        <v>1</v>
      </c>
      <c r="O8" s="4">
        <v>7995</v>
      </c>
      <c r="Q8" s="4">
        <v>-7994</v>
      </c>
    </row>
    <row r="9" spans="1:19" ht="24">
      <c r="A9" s="10" t="s">
        <v>36</v>
      </c>
      <c r="C9" s="4">
        <v>6652</v>
      </c>
      <c r="E9" s="4">
        <v>77166952</v>
      </c>
      <c r="G9" s="4">
        <v>76644619</v>
      </c>
      <c r="I9" s="4">
        <v>522333</v>
      </c>
      <c r="K9" s="4">
        <v>6652</v>
      </c>
      <c r="M9" s="4">
        <v>77166952</v>
      </c>
      <c r="O9" s="4">
        <v>76644619</v>
      </c>
      <c r="Q9" s="4">
        <v>522333</v>
      </c>
    </row>
    <row r="10" spans="1:19" ht="24.75" thickBot="1">
      <c r="A10" s="10" t="s">
        <v>44</v>
      </c>
      <c r="C10" s="4">
        <v>2710000</v>
      </c>
      <c r="E10" s="4">
        <v>27990951460</v>
      </c>
      <c r="G10" s="4">
        <v>27990951460</v>
      </c>
      <c r="I10" s="4">
        <v>0</v>
      </c>
      <c r="K10" s="4">
        <v>2710000</v>
      </c>
      <c r="M10" s="4">
        <v>27990951460</v>
      </c>
      <c r="O10" s="4">
        <v>27990951460</v>
      </c>
      <c r="Q10" s="4">
        <v>0</v>
      </c>
    </row>
    <row r="11" spans="1:19" ht="23.25" thickBot="1">
      <c r="A11" s="2" t="s">
        <v>45</v>
      </c>
      <c r="C11" s="2" t="s">
        <v>45</v>
      </c>
      <c r="E11" s="5">
        <f>SUM(E8:E10)</f>
        <v>28068118413</v>
      </c>
      <c r="G11" s="5">
        <f>SUM(G8:G10)</f>
        <v>28067604074</v>
      </c>
      <c r="I11" s="5">
        <f>SUM(I8:I10)</f>
        <v>514339</v>
      </c>
      <c r="K11" s="2" t="s">
        <v>45</v>
      </c>
      <c r="M11" s="5">
        <f>SUM(M8:M10)</f>
        <v>28068118413</v>
      </c>
      <c r="O11" s="5">
        <f>SUM(O8:O10)</f>
        <v>28067604074</v>
      </c>
      <c r="Q11" s="5">
        <f>SUM(Q8:Q10)</f>
        <v>514339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سود اوراق بهادار و سپرده بانکی</vt:lpstr>
      <vt:lpstr>درآمد سپرده بانکی</vt:lpstr>
      <vt:lpstr>سایر درآمدها</vt:lpstr>
      <vt:lpstr>درآمد سود سهام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2024-11-30T18:56:14Z</dcterms:modified>
</cp:coreProperties>
</file>