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05ED27B0-AA4D-4B6D-A690-A4BF4CA93CBC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سود سپرده بانکی" sheetId="3" r:id="rId7"/>
    <sheet name="درآمد ناشی از تغییر قیمت اوراق" sheetId="5" r:id="rId8"/>
  </sheets>
  <definedNames>
    <definedName name="_xlnm._FilterDatabase" localSheetId="0" hidden="1">سهام!$A$6:$A$36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1" l="1"/>
  <c r="C9" i="11"/>
  <c r="G8" i="3" l="1"/>
  <c r="I8" i="3" s="1"/>
  <c r="M8" i="3" s="1"/>
  <c r="I8" i="2"/>
  <c r="I9" i="8" l="1"/>
  <c r="K8" i="8" s="1"/>
  <c r="K9" i="8" s="1"/>
  <c r="E9" i="8"/>
  <c r="I9" i="2"/>
  <c r="K9" i="2" s="1"/>
  <c r="G9" i="2"/>
  <c r="E9" i="2"/>
  <c r="C9" i="2"/>
  <c r="G8" i="8" l="1"/>
  <c r="G9" i="8" s="1"/>
  <c r="O37" i="1"/>
  <c r="K37" i="1"/>
  <c r="E37" i="1"/>
  <c r="G37" i="1"/>
  <c r="U37" i="1"/>
  <c r="G36" i="5"/>
  <c r="I36" i="5"/>
  <c r="M36" i="5"/>
  <c r="O36" i="5"/>
  <c r="Q36" i="5"/>
  <c r="M9" i="3"/>
  <c r="K9" i="3"/>
  <c r="I9" i="3"/>
  <c r="G9" i="3"/>
  <c r="E9" i="3"/>
  <c r="C9" i="3"/>
  <c r="C36" i="7"/>
  <c r="G36" i="7"/>
  <c r="W37" i="1" l="1"/>
  <c r="M36" i="7"/>
  <c r="I36" i="7"/>
  <c r="E36" i="7"/>
  <c r="Q36" i="7"/>
  <c r="O36" i="7"/>
  <c r="S36" i="7" l="1"/>
  <c r="E36" i="5"/>
  <c r="Y37" i="1" l="1"/>
  <c r="U36" i="7" l="1"/>
  <c r="C7" i="10"/>
  <c r="C10" i="10" s="1"/>
  <c r="G10" i="10" l="1"/>
  <c r="K36" i="7"/>
  <c r="E10" i="10" l="1"/>
</calcChain>
</file>

<file path=xl/sharedStrings.xml><?xml version="1.0" encoding="utf-8"?>
<sst xmlns="http://schemas.openxmlformats.org/spreadsheetml/2006/main" count="596" uniqueCount="77">
  <si>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</si>
  <si>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</si>
  <si>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</si>
  <si>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</si>
  <si>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</si>
  <si>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</si>
  <si>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</si>
  <si>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</si>
  <si>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</si>
  <si>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</si>
  <si>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</si>
  <si>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</si>
  <si>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</si>
  <si>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</si>
  <si>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</si>
  <si>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</si>
  <si>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</si>
  <si>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</si>
  <si>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</si>
  <si>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</si>
  <si>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</si>
  <si>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</si>
  <si>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</si>
  <si>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</si>
  <si>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</si>
  <si>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</si>
  <si>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</si>
  <si>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</si>
  <si>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</si>
  <si>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</si>
  <si>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</si>
  <si>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</si>
  <si>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</si>
  <si>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</si>
  <si>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</si>
  <si>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</si>
  <si>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</si>
  <si>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</si>
  <si>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</si>
  <si>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</si>
  <si>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</si>
  <si>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</si>
  <si>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</si>
  <si>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</si>
  <si>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</si>
  <si>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</si>
  <si>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</si>
  <si>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</si>
  <si>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</si>
  <si>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</si>
  <si>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</si>
  <si>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</si>
  <si>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</si>
  <si>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</si>
  <si>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</si>
  <si>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</si>
  <si>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</si>
  <si>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</si>
  <si>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</si>
  <si>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</si>
  <si>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</si>
  <si>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</si>
  <si>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</si>
  <si>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</si>
  <si>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</si>
  <si>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</si>
  <si>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</si>
  <si>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</si>
  <si>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</si>
  <si>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شیمی‌ داروئی‌ داروپخش‌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</si>
  <si>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</si>
  <si>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</si>
  <si>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</si>
  <si>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</si>
  <si>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100910810707076000</t>
  </si>
  <si>
    <t>لابراتوارداروسازی‌ دکترعبیدی‌</t>
  </si>
  <si>
    <t>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</si>
</sst>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0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2" fillId="0" borderId="2" xfId="4" applyNumberFormat="1" applyFont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2" applyFont="1"/>
    <xf numFmtId="0" fontId="4" fillId="0" borderId="0" xfId="2" applyFont="1"/>
    <xf numFmtId="3" fontId="2" fillId="0" borderId="0" xfId="2" applyNumberFormat="1" applyFont="1"/>
    <xf numFmtId="10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9" fontId="2" fillId="0" borderId="2" xfId="2" applyNumberFormat="1" applyFont="1" applyBorder="1" applyAlignment="1">
      <alignment horizontal="center" vertical="center"/>
    </xf>
    <xf numFmtId="0" fontId="2" fillId="0" borderId="0" xfId="2" applyFont="1" applyBorder="1"/>
    <xf numFmtId="3" fontId="12" fillId="0" borderId="0" xfId="0" applyNumberFormat="1" applyFont="1"/>
    <xf numFmtId="3" fontId="11" fillId="0" borderId="0" xfId="0" applyNumberFormat="1" applyFont="1"/>
    <xf numFmtId="9" fontId="2" fillId="0" borderId="2" xfId="0" applyNumberFormat="1" applyFont="1" applyFill="1" applyBorder="1" applyAlignment="1">
      <alignment horizontal="center" vertical="center"/>
    </xf>
    <xf numFmtId="164" fontId="2" fillId="0" borderId="2" xfId="4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9" fontId="6" fillId="0" borderId="0" xfId="1" applyNumberFormat="1" applyFont="1" applyBorder="1" applyAlignment="1">
      <alignment horizontal="center" vertical="center"/>
    </xf>
    <xf numFmtId="9" fontId="7" fillId="0" borderId="2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Border="1" applyAlignment="1">
      <alignment horizontal="center" vertical="center"/>
    </xf>
    <xf numFmtId="3" fontId="13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Alignment="1">
      <alignment horizontal="center"/>
    </xf>
    <xf numFmtId="10" fontId="7" fillId="0" borderId="0" xfId="1" applyNumberFormat="1" applyFont="1" applyAlignment="1">
      <alignment horizontal="center"/>
    </xf>
    <xf numFmtId="10" fontId="13" fillId="0" borderId="0" xfId="1" applyNumberFormat="1" applyFont="1" applyBorder="1" applyAlignment="1">
      <alignment horizontal="center" vertical="center"/>
    </xf>
    <xf numFmtId="49" fontId="13" fillId="0" borderId="0" xfId="2" applyNumberFormat="1" applyFont="1" applyBorder="1" applyAlignment="1">
      <alignment horizontal="center" vertical="center"/>
    </xf>
    <xf numFmtId="164" fontId="2" fillId="0" borderId="4" xfId="4" applyNumberFormat="1" applyFont="1" applyFill="1" applyBorder="1" applyAlignment="1">
      <alignment horizontal="center" vertical="center"/>
    </xf>
    <xf numFmtId="164" fontId="2" fillId="0" borderId="3" xfId="4" applyNumberFormat="1" applyFont="1" applyFill="1" applyBorder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 readingOrder="2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tabColor rgb="FF7030A0"/>
  </sheetPr>
  <dimension ref="A2:Y40"/>
  <sheetViews>
    <sheetView rightToLeft="1" tabSelected="1" topLeftCell="C1" zoomScale="90" zoomScaleNormal="90" workbookViewId="0">
      <selection activeCell="G47" sqref="G47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6.625" style="3" customWidth="1"/>
    <col min="18" max="18" width="0.875" style="3" customWidth="1"/>
    <col min="19" max="19" width="15.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16384" width="9" style="3"/>
  </cols>
  <sheetData>
    <row r="2" spans="1:25" ht="26.25" x14ac:dyDescent="0.2">
      <c r="A2" s="61" t="s">
        <v>0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  <c r="T2" s="61" t="s">
        <v>0</v>
      </c>
      <c r="U2" s="61" t="s">
        <v>0</v>
      </c>
      <c r="V2" s="61" t="s">
        <v>0</v>
      </c>
      <c r="W2" s="61" t="s">
        <v>0</v>
      </c>
      <c r="X2" s="61" t="s">
        <v>0</v>
      </c>
      <c r="Y2" s="61" t="s">
        <v>0</v>
      </c>
    </row>
    <row r="3" spans="1:25" ht="26.25" x14ac:dyDescent="0.2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</row>
    <row r="4" spans="1:25" ht="26.25" x14ac:dyDescent="0.2">
      <c r="A4" s="61" t="s">
        <v>2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  <c r="T4" s="61" t="s">
        <v>2</v>
      </c>
      <c r="U4" s="61" t="s">
        <v>2</v>
      </c>
      <c r="V4" s="61" t="s">
        <v>2</v>
      </c>
      <c r="W4" s="61" t="s">
        <v>2</v>
      </c>
      <c r="X4" s="61" t="s">
        <v>2</v>
      </c>
      <c r="Y4" s="61" t="s">
        <v>2</v>
      </c>
    </row>
    <row r="6" spans="1:25" ht="27" thickBot="1" x14ac:dyDescent="0.25">
      <c r="A6" s="60" t="s">
        <v>3</v>
      </c>
      <c r="C6" s="60" t="s">
        <v>4</v>
      </c>
      <c r="D6" s="60" t="s">
        <v>4</v>
      </c>
      <c r="E6" s="60" t="s">
        <v>4</v>
      </c>
      <c r="F6" s="60" t="s">
        <v>4</v>
      </c>
      <c r="G6" s="60" t="s">
        <v>4</v>
      </c>
      <c r="I6" s="60" t="s">
        <v>5</v>
      </c>
      <c r="J6" s="60" t="s">
        <v>5</v>
      </c>
      <c r="K6" s="60" t="s">
        <v>5</v>
      </c>
      <c r="L6" s="60" t="s">
        <v>5</v>
      </c>
      <c r="M6" s="60" t="s">
        <v>5</v>
      </c>
      <c r="N6" s="60" t="s">
        <v>5</v>
      </c>
      <c r="O6" s="60" t="s">
        <v>5</v>
      </c>
      <c r="Q6" s="60" t="s">
        <v>6</v>
      </c>
      <c r="R6" s="60" t="s">
        <v>6</v>
      </c>
      <c r="S6" s="60" t="s">
        <v>6</v>
      </c>
      <c r="T6" s="60" t="s">
        <v>6</v>
      </c>
      <c r="U6" s="60" t="s">
        <v>6</v>
      </c>
      <c r="V6" s="60" t="s">
        <v>6</v>
      </c>
      <c r="W6" s="60" t="s">
        <v>6</v>
      </c>
      <c r="X6" s="60" t="s">
        <v>6</v>
      </c>
      <c r="Y6" s="60" t="s">
        <v>6</v>
      </c>
    </row>
    <row r="7" spans="1:25" ht="27" thickBot="1" x14ac:dyDescent="0.25">
      <c r="A7" s="60" t="s">
        <v>3</v>
      </c>
      <c r="C7" s="60" t="s">
        <v>7</v>
      </c>
      <c r="E7" s="60" t="s">
        <v>8</v>
      </c>
      <c r="G7" s="60" t="s">
        <v>9</v>
      </c>
      <c r="I7" s="60" t="s">
        <v>10</v>
      </c>
      <c r="J7" s="60" t="s">
        <v>10</v>
      </c>
      <c r="K7" s="60" t="s">
        <v>10</v>
      </c>
      <c r="M7" s="60" t="s">
        <v>11</v>
      </c>
      <c r="N7" s="60" t="s">
        <v>11</v>
      </c>
      <c r="O7" s="60" t="s">
        <v>11</v>
      </c>
      <c r="Q7" s="60" t="s">
        <v>7</v>
      </c>
      <c r="S7" s="60" t="s">
        <v>12</v>
      </c>
      <c r="U7" s="60" t="s">
        <v>8</v>
      </c>
      <c r="W7" s="60" t="s">
        <v>9</v>
      </c>
      <c r="Y7" s="60" t="s">
        <v>13</v>
      </c>
    </row>
    <row r="8" spans="1:25" ht="27" thickBot="1" x14ac:dyDescent="0.25">
      <c r="A8" s="60" t="s">
        <v>3</v>
      </c>
      <c r="C8" s="60" t="s">
        <v>7</v>
      </c>
      <c r="E8" s="60" t="s">
        <v>8</v>
      </c>
      <c r="G8" s="60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60" t="s">
        <v>7</v>
      </c>
      <c r="S8" s="60" t="s">
        <v>12</v>
      </c>
      <c r="U8" s="60" t="s">
        <v>8</v>
      </c>
      <c r="W8" s="60" t="s">
        <v>9</v>
      </c>
      <c r="Y8" s="60" t="s">
        <v>13</v>
      </c>
    </row>
    <row r="9" spans="1:25" ht="21" x14ac:dyDescent="0.2">
      <c r="A9" s="4" t="s">
        <v>47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/>
      <c r="I9" s="23">
        <v>66200000</v>
      </c>
      <c r="J9" s="23"/>
      <c r="K9" s="23">
        <v>204043175488</v>
      </c>
      <c r="L9" s="23"/>
      <c r="M9" s="23">
        <v>0</v>
      </c>
      <c r="N9" s="23"/>
      <c r="O9" s="23">
        <v>0</v>
      </c>
      <c r="P9" s="23"/>
      <c r="Q9" s="23">
        <v>66200000</v>
      </c>
      <c r="R9" s="23"/>
      <c r="S9" s="23">
        <v>3077</v>
      </c>
      <c r="T9" s="23"/>
      <c r="U9" s="23">
        <v>204043175488</v>
      </c>
      <c r="V9" s="23"/>
      <c r="W9" s="23">
        <v>202485400470</v>
      </c>
      <c r="Y9" s="2">
        <v>1.7616566703658174E-2</v>
      </c>
    </row>
    <row r="10" spans="1:25" ht="21" x14ac:dyDescent="0.2">
      <c r="A10" s="4" t="s">
        <v>48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/>
      <c r="I10" s="23">
        <v>915853</v>
      </c>
      <c r="J10" s="23"/>
      <c r="K10" s="23">
        <v>52362070240</v>
      </c>
      <c r="L10" s="23"/>
      <c r="M10" s="23">
        <v>0</v>
      </c>
      <c r="N10" s="23"/>
      <c r="O10" s="23">
        <v>0</v>
      </c>
      <c r="P10" s="23"/>
      <c r="Q10" s="23">
        <v>915853</v>
      </c>
      <c r="R10" s="23"/>
      <c r="S10" s="23">
        <v>57780</v>
      </c>
      <c r="T10" s="23"/>
      <c r="U10" s="23">
        <v>52362070240</v>
      </c>
      <c r="V10" s="23"/>
      <c r="W10" s="23">
        <v>52603124321.277</v>
      </c>
      <c r="Y10" s="2">
        <v>4.5765593286015531E-3</v>
      </c>
    </row>
    <row r="11" spans="1:25" ht="21" x14ac:dyDescent="0.2">
      <c r="A11" s="4" t="s">
        <v>49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/>
      <c r="I11" s="23">
        <v>35000000</v>
      </c>
      <c r="J11" s="23"/>
      <c r="K11" s="23">
        <v>198264541200</v>
      </c>
      <c r="L11" s="23"/>
      <c r="M11" s="23">
        <v>0</v>
      </c>
      <c r="N11" s="23"/>
      <c r="O11" s="23">
        <v>0</v>
      </c>
      <c r="P11" s="23"/>
      <c r="Q11" s="23">
        <v>35000000</v>
      </c>
      <c r="R11" s="23"/>
      <c r="S11" s="23">
        <v>5580</v>
      </c>
      <c r="T11" s="23"/>
      <c r="U11" s="23">
        <v>198264541200</v>
      </c>
      <c r="V11" s="23"/>
      <c r="W11" s="23">
        <v>194137965000</v>
      </c>
      <c r="Y11" s="2">
        <v>1.6890325930642418E-2</v>
      </c>
    </row>
    <row r="12" spans="1:25" ht="21" x14ac:dyDescent="0.2">
      <c r="A12" s="4" t="s">
        <v>50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/>
      <c r="I12" s="23">
        <v>1620000</v>
      </c>
      <c r="J12" s="23"/>
      <c r="K12" s="23">
        <v>49941305568</v>
      </c>
      <c r="L12" s="23"/>
      <c r="M12" s="23">
        <v>0</v>
      </c>
      <c r="N12" s="23"/>
      <c r="O12" s="23">
        <v>0</v>
      </c>
      <c r="P12" s="23"/>
      <c r="Q12" s="23">
        <v>1620000</v>
      </c>
      <c r="R12" s="23"/>
      <c r="S12" s="23">
        <v>29950</v>
      </c>
      <c r="T12" s="23"/>
      <c r="U12" s="23">
        <v>49941305568</v>
      </c>
      <c r="V12" s="23"/>
      <c r="W12" s="23">
        <v>48230311950</v>
      </c>
      <c r="Y12" s="2">
        <v>4.196117377515819E-3</v>
      </c>
    </row>
    <row r="13" spans="1:25" ht="21" x14ac:dyDescent="0.2">
      <c r="A13" s="4" t="s">
        <v>51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/>
      <c r="I13" s="23">
        <v>2247441</v>
      </c>
      <c r="J13" s="23"/>
      <c r="K13" s="23">
        <v>55449723058</v>
      </c>
      <c r="L13" s="23"/>
      <c r="M13" s="23">
        <v>0</v>
      </c>
      <c r="N13" s="23"/>
      <c r="O13" s="23">
        <v>0</v>
      </c>
      <c r="P13" s="23"/>
      <c r="Q13" s="23">
        <v>2247441</v>
      </c>
      <c r="R13" s="23"/>
      <c r="S13" s="23">
        <v>25050</v>
      </c>
      <c r="T13" s="23"/>
      <c r="U13" s="23">
        <v>55449723058</v>
      </c>
      <c r="V13" s="23"/>
      <c r="W13" s="23">
        <v>55963421587.552498</v>
      </c>
      <c r="Y13" s="2">
        <v>4.868910781091744E-3</v>
      </c>
    </row>
    <row r="14" spans="1:25" ht="21" x14ac:dyDescent="0.2">
      <c r="A14" s="4" t="s">
        <v>52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/>
      <c r="I14" s="23">
        <v>1015338</v>
      </c>
      <c r="J14" s="23"/>
      <c r="K14" s="23">
        <v>103486374203</v>
      </c>
      <c r="L14" s="23"/>
      <c r="M14" s="23">
        <v>0</v>
      </c>
      <c r="N14" s="23"/>
      <c r="O14" s="23">
        <v>0</v>
      </c>
      <c r="P14" s="23"/>
      <c r="Q14" s="23">
        <v>1015338</v>
      </c>
      <c r="R14" s="23"/>
      <c r="S14" s="23">
        <v>101000</v>
      </c>
      <c r="T14" s="23"/>
      <c r="U14" s="23">
        <v>103486374203</v>
      </c>
      <c r="V14" s="23"/>
      <c r="W14" s="23">
        <v>101938970628.89999</v>
      </c>
      <c r="Y14" s="2">
        <v>8.8688600344415149E-3</v>
      </c>
    </row>
    <row r="15" spans="1:25" ht="21" x14ac:dyDescent="0.2">
      <c r="A15" s="4" t="s">
        <v>53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/>
      <c r="I15" s="23">
        <v>1008050</v>
      </c>
      <c r="J15" s="23"/>
      <c r="K15" s="23">
        <v>74599673634</v>
      </c>
      <c r="L15" s="23"/>
      <c r="M15" s="23">
        <v>0</v>
      </c>
      <c r="N15" s="23"/>
      <c r="O15" s="23">
        <v>0</v>
      </c>
      <c r="P15" s="23"/>
      <c r="Q15" s="23">
        <v>1008050</v>
      </c>
      <c r="R15" s="23"/>
      <c r="S15" s="23">
        <v>72500</v>
      </c>
      <c r="T15" s="23"/>
      <c r="U15" s="23">
        <v>74599673634</v>
      </c>
      <c r="V15" s="23"/>
      <c r="W15" s="23">
        <v>72648777431.25</v>
      </c>
      <c r="Y15" s="2">
        <v>6.320564497915241E-3</v>
      </c>
    </row>
    <row r="16" spans="1:25" ht="21" x14ac:dyDescent="0.2">
      <c r="A16" s="4" t="s">
        <v>54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/>
      <c r="I16" s="23">
        <v>8995822</v>
      </c>
      <c r="J16" s="23"/>
      <c r="K16" s="23">
        <v>123545416503</v>
      </c>
      <c r="L16" s="23"/>
      <c r="M16" s="23">
        <v>0</v>
      </c>
      <c r="N16" s="23"/>
      <c r="O16" s="23">
        <v>0</v>
      </c>
      <c r="P16" s="23"/>
      <c r="Q16" s="23">
        <v>8995822</v>
      </c>
      <c r="R16" s="23"/>
      <c r="S16" s="23">
        <v>13480</v>
      </c>
      <c r="T16" s="23"/>
      <c r="U16" s="23">
        <v>123545416503</v>
      </c>
      <c r="V16" s="23"/>
      <c r="W16" s="23">
        <v>120542161660.668</v>
      </c>
      <c r="Y16" s="2">
        <v>1.0487368603214066E-2</v>
      </c>
    </row>
    <row r="17" spans="1:25" ht="21" x14ac:dyDescent="0.2">
      <c r="A17" s="4" t="s">
        <v>55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/>
      <c r="I17" s="23">
        <v>19000000</v>
      </c>
      <c r="J17" s="23"/>
      <c r="K17" s="23">
        <v>82135511388</v>
      </c>
      <c r="L17" s="23"/>
      <c r="M17" s="23">
        <v>0</v>
      </c>
      <c r="N17" s="23"/>
      <c r="O17" s="23">
        <v>0</v>
      </c>
      <c r="P17" s="23"/>
      <c r="Q17" s="23">
        <v>19000000</v>
      </c>
      <c r="R17" s="23"/>
      <c r="S17" s="23">
        <v>4128</v>
      </c>
      <c r="T17" s="23"/>
      <c r="U17" s="23">
        <v>82135511388</v>
      </c>
      <c r="V17" s="23"/>
      <c r="W17" s="23">
        <v>77965329600</v>
      </c>
      <c r="Y17" s="2">
        <v>6.7831133814241999E-3</v>
      </c>
    </row>
    <row r="18" spans="1:25" ht="21" x14ac:dyDescent="0.2">
      <c r="A18" s="4" t="s">
        <v>56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/>
      <c r="I18" s="23">
        <v>72873</v>
      </c>
      <c r="J18" s="23"/>
      <c r="K18" s="23">
        <v>1740501856</v>
      </c>
      <c r="L18" s="23"/>
      <c r="M18" s="23">
        <v>0</v>
      </c>
      <c r="N18" s="23"/>
      <c r="O18" s="23">
        <v>0</v>
      </c>
      <c r="P18" s="23"/>
      <c r="Q18" s="23">
        <v>72873</v>
      </c>
      <c r="R18" s="23"/>
      <c r="S18" s="23">
        <v>23700</v>
      </c>
      <c r="T18" s="23"/>
      <c r="U18" s="23">
        <v>1740501856</v>
      </c>
      <c r="V18" s="23"/>
      <c r="W18" s="23">
        <v>1716813913.905</v>
      </c>
      <c r="Y18" s="2">
        <v>1.4936566666966619E-4</v>
      </c>
    </row>
    <row r="19" spans="1:25" ht="21" x14ac:dyDescent="0.2">
      <c r="A19" s="4" t="s">
        <v>57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/>
      <c r="I19" s="23">
        <v>7492399</v>
      </c>
      <c r="J19" s="23"/>
      <c r="K19" s="23">
        <v>207505113972</v>
      </c>
      <c r="L19" s="23"/>
      <c r="M19" s="23">
        <v>0</v>
      </c>
      <c r="N19" s="23"/>
      <c r="O19" s="23">
        <v>0</v>
      </c>
      <c r="P19" s="23"/>
      <c r="Q19" s="23">
        <v>7492399</v>
      </c>
      <c r="R19" s="23"/>
      <c r="S19" s="23">
        <v>27350</v>
      </c>
      <c r="T19" s="23"/>
      <c r="U19" s="23">
        <v>207505113972</v>
      </c>
      <c r="V19" s="23"/>
      <c r="W19" s="23">
        <v>203697855829.73199</v>
      </c>
      <c r="Y19" s="2">
        <v>1.7722052337043829E-2</v>
      </c>
    </row>
    <row r="20" spans="1:25" ht="21" x14ac:dyDescent="0.2">
      <c r="A20" s="4" t="s">
        <v>58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/>
      <c r="I20" s="23">
        <v>7224613</v>
      </c>
      <c r="J20" s="23"/>
      <c r="K20" s="23">
        <v>108506488396</v>
      </c>
      <c r="L20" s="23"/>
      <c r="M20" s="23">
        <v>0</v>
      </c>
      <c r="N20" s="23"/>
      <c r="O20" s="23">
        <v>0</v>
      </c>
      <c r="P20" s="23"/>
      <c r="Q20" s="23">
        <v>7224613</v>
      </c>
      <c r="R20" s="23"/>
      <c r="S20" s="23">
        <v>15020</v>
      </c>
      <c r="T20" s="23"/>
      <c r="U20" s="23">
        <v>108506488396</v>
      </c>
      <c r="V20" s="23"/>
      <c r="W20" s="23">
        <v>107868030820.80299</v>
      </c>
      <c r="Y20" s="2">
        <v>9.3846981349575004E-3</v>
      </c>
    </row>
    <row r="21" spans="1:25" ht="21" x14ac:dyDescent="0.2">
      <c r="A21" s="4" t="s">
        <v>59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/>
      <c r="I21" s="23">
        <v>121456</v>
      </c>
      <c r="J21" s="23"/>
      <c r="K21" s="23">
        <v>4039665716</v>
      </c>
      <c r="L21" s="23"/>
      <c r="M21" s="23">
        <v>0</v>
      </c>
      <c r="N21" s="23"/>
      <c r="O21" s="23">
        <v>0</v>
      </c>
      <c r="P21" s="23"/>
      <c r="Q21" s="23">
        <v>121456</v>
      </c>
      <c r="R21" s="23"/>
      <c r="S21" s="23">
        <v>33560</v>
      </c>
      <c r="T21" s="23"/>
      <c r="U21" s="23">
        <v>4039665716</v>
      </c>
      <c r="V21" s="23"/>
      <c r="W21" s="23">
        <v>4051810783.0079999</v>
      </c>
      <c r="Y21" s="2">
        <v>3.5251427887531727E-4</v>
      </c>
    </row>
    <row r="22" spans="1:25" ht="21" x14ac:dyDescent="0.2">
      <c r="A22" s="4" t="s">
        <v>60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/>
      <c r="I22" s="23">
        <v>4792243</v>
      </c>
      <c r="J22" s="23"/>
      <c r="K22" s="23">
        <v>149698040953</v>
      </c>
      <c r="L22" s="23"/>
      <c r="M22" s="23">
        <v>0</v>
      </c>
      <c r="N22" s="23"/>
      <c r="O22" s="23">
        <v>0</v>
      </c>
      <c r="P22" s="23"/>
      <c r="Q22" s="23">
        <v>4792243</v>
      </c>
      <c r="R22" s="23"/>
      <c r="S22" s="23">
        <v>31240</v>
      </c>
      <c r="T22" s="23"/>
      <c r="U22" s="23">
        <v>149698040953</v>
      </c>
      <c r="V22" s="23"/>
      <c r="W22" s="23">
        <v>148818898775.646</v>
      </c>
      <c r="Y22" s="2">
        <v>1.2947491774522016E-2</v>
      </c>
    </row>
    <row r="23" spans="1:25" ht="21" x14ac:dyDescent="0.2">
      <c r="A23" s="4" t="s">
        <v>61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/>
      <c r="I23" s="23">
        <v>6821041</v>
      </c>
      <c r="J23" s="23"/>
      <c r="K23" s="23">
        <v>131034423406</v>
      </c>
      <c r="L23" s="23"/>
      <c r="M23" s="23">
        <v>0</v>
      </c>
      <c r="N23" s="23"/>
      <c r="O23" s="23">
        <v>0</v>
      </c>
      <c r="P23" s="23"/>
      <c r="Q23" s="23">
        <v>6821041</v>
      </c>
      <c r="R23" s="23"/>
      <c r="S23" s="23">
        <v>19300</v>
      </c>
      <c r="T23" s="23"/>
      <c r="U23" s="23">
        <v>131034423406</v>
      </c>
      <c r="V23" s="23"/>
      <c r="W23" s="23">
        <v>130862797056.765</v>
      </c>
      <c r="Y23" s="2">
        <v>1.1385281052494159E-2</v>
      </c>
    </row>
    <row r="24" spans="1:25" ht="21" x14ac:dyDescent="0.2">
      <c r="A24" s="4" t="s">
        <v>62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/>
      <c r="I24" s="23">
        <v>5478878</v>
      </c>
      <c r="J24" s="23"/>
      <c r="K24" s="23">
        <v>160445048904</v>
      </c>
      <c r="L24" s="23"/>
      <c r="M24" s="23">
        <v>0</v>
      </c>
      <c r="N24" s="23"/>
      <c r="O24" s="23">
        <v>0</v>
      </c>
      <c r="P24" s="23"/>
      <c r="Q24" s="23">
        <v>5478878</v>
      </c>
      <c r="R24" s="23"/>
      <c r="S24" s="23">
        <v>29280</v>
      </c>
      <c r="T24" s="23"/>
      <c r="U24" s="23">
        <v>160445048904</v>
      </c>
      <c r="V24" s="23"/>
      <c r="W24" s="23">
        <v>159467039630.35199</v>
      </c>
      <c r="Y24" s="2">
        <v>1.3873897743552202E-2</v>
      </c>
    </row>
    <row r="25" spans="1:25" ht="21" x14ac:dyDescent="0.2">
      <c r="A25" s="4" t="s">
        <v>63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/>
      <c r="I25" s="23">
        <v>13600000</v>
      </c>
      <c r="J25" s="23"/>
      <c r="K25" s="23">
        <v>75550045440</v>
      </c>
      <c r="L25" s="23"/>
      <c r="M25" s="23">
        <v>0</v>
      </c>
      <c r="N25" s="23"/>
      <c r="O25" s="23">
        <v>0</v>
      </c>
      <c r="P25" s="23"/>
      <c r="Q25" s="23">
        <v>13600000</v>
      </c>
      <c r="R25" s="23"/>
      <c r="S25" s="23">
        <v>5350</v>
      </c>
      <c r="T25" s="23"/>
      <c r="U25" s="23">
        <v>75550045440</v>
      </c>
      <c r="V25" s="23"/>
      <c r="W25" s="23">
        <v>72327078000</v>
      </c>
      <c r="Y25" s="2">
        <v>6.2925761122045185E-3</v>
      </c>
    </row>
    <row r="26" spans="1:25" ht="21" x14ac:dyDescent="0.2">
      <c r="A26" s="4" t="s">
        <v>64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/>
      <c r="I26" s="23">
        <v>9600000</v>
      </c>
      <c r="J26" s="23"/>
      <c r="K26" s="23">
        <v>99547708608</v>
      </c>
      <c r="L26" s="23"/>
      <c r="M26" s="23">
        <v>0</v>
      </c>
      <c r="N26" s="23"/>
      <c r="O26" s="23">
        <v>0</v>
      </c>
      <c r="P26" s="23"/>
      <c r="Q26" s="23">
        <v>9600000</v>
      </c>
      <c r="R26" s="23"/>
      <c r="S26" s="23">
        <v>9760</v>
      </c>
      <c r="T26" s="23"/>
      <c r="U26" s="23">
        <v>99547708608</v>
      </c>
      <c r="V26" s="23"/>
      <c r="W26" s="23">
        <v>93138508800</v>
      </c>
      <c r="Y26" s="2">
        <v>8.1032052145287876E-3</v>
      </c>
    </row>
    <row r="27" spans="1:25" ht="21" x14ac:dyDescent="0.2">
      <c r="A27" s="4" t="s">
        <v>65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/>
      <c r="I27" s="23">
        <v>67816135</v>
      </c>
      <c r="J27" s="23"/>
      <c r="K27" s="23">
        <v>246142332368</v>
      </c>
      <c r="L27" s="23"/>
      <c r="M27" s="23">
        <v>0</v>
      </c>
      <c r="N27" s="23"/>
      <c r="O27" s="23">
        <v>0</v>
      </c>
      <c r="P27" s="23"/>
      <c r="Q27" s="23">
        <v>67816135</v>
      </c>
      <c r="R27" s="23"/>
      <c r="S27" s="23">
        <v>3650</v>
      </c>
      <c r="T27" s="23"/>
      <c r="U27" s="23">
        <v>246142332368</v>
      </c>
      <c r="V27" s="23"/>
      <c r="W27" s="23">
        <v>246056095838.138</v>
      </c>
      <c r="Y27" s="2">
        <v>2.1407289686628469E-2</v>
      </c>
    </row>
    <row r="28" spans="1:25" ht="21" x14ac:dyDescent="0.2">
      <c r="A28" s="4" t="s">
        <v>66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/>
      <c r="I28" s="23">
        <v>17306854</v>
      </c>
      <c r="J28" s="23"/>
      <c r="K28" s="23">
        <v>463412198266</v>
      </c>
      <c r="L28" s="23"/>
      <c r="M28" s="23">
        <v>0</v>
      </c>
      <c r="N28" s="23"/>
      <c r="O28" s="23">
        <v>0</v>
      </c>
      <c r="P28" s="23"/>
      <c r="Q28" s="23">
        <v>17306854</v>
      </c>
      <c r="R28" s="23"/>
      <c r="S28" s="23">
        <v>26110</v>
      </c>
      <c r="T28" s="23"/>
      <c r="U28" s="23">
        <v>463412198266</v>
      </c>
      <c r="V28" s="23"/>
      <c r="W28" s="23">
        <v>449193260290.25702</v>
      </c>
      <c r="Y28" s="2">
        <v>3.9080560941031489E-2</v>
      </c>
    </row>
    <row r="29" spans="1:25" ht="21" x14ac:dyDescent="0.2">
      <c r="A29" s="4" t="s">
        <v>67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/>
      <c r="I29" s="23">
        <v>2424943</v>
      </c>
      <c r="J29" s="23"/>
      <c r="K29" s="23">
        <v>30995258714</v>
      </c>
      <c r="L29" s="23"/>
      <c r="M29" s="23">
        <v>0</v>
      </c>
      <c r="N29" s="23"/>
      <c r="O29" s="23">
        <v>0</v>
      </c>
      <c r="P29" s="23"/>
      <c r="Q29" s="23">
        <v>2424943</v>
      </c>
      <c r="R29" s="23"/>
      <c r="S29" s="23">
        <v>12700</v>
      </c>
      <c r="T29" s="23"/>
      <c r="U29" s="23">
        <v>30995258714</v>
      </c>
      <c r="V29" s="23"/>
      <c r="W29" s="23">
        <v>30613535282.205002</v>
      </c>
      <c r="Y29" s="2">
        <v>2.6634284994471007E-3</v>
      </c>
    </row>
    <row r="30" spans="1:25" ht="21" x14ac:dyDescent="0.2">
      <c r="A30" s="4" t="s">
        <v>68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/>
      <c r="I30" s="23">
        <v>48000000</v>
      </c>
      <c r="J30" s="23"/>
      <c r="K30" s="23">
        <v>251192947920</v>
      </c>
      <c r="L30" s="23"/>
      <c r="M30" s="23">
        <v>0</v>
      </c>
      <c r="N30" s="23"/>
      <c r="O30" s="23">
        <v>0</v>
      </c>
      <c r="P30" s="23"/>
      <c r="Q30" s="23">
        <v>48000000</v>
      </c>
      <c r="R30" s="23"/>
      <c r="S30" s="23">
        <v>5000</v>
      </c>
      <c r="T30" s="23"/>
      <c r="U30" s="23">
        <v>251192947920</v>
      </c>
      <c r="V30" s="23"/>
      <c r="W30" s="23">
        <v>238572000000</v>
      </c>
      <c r="Y30" s="2">
        <v>2.0756160897870867E-2</v>
      </c>
    </row>
    <row r="31" spans="1:25" ht="21" x14ac:dyDescent="0.2">
      <c r="A31" s="4" t="s">
        <v>46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/>
      <c r="I31" s="23">
        <v>74805</v>
      </c>
      <c r="J31" s="23"/>
      <c r="K31" s="23">
        <v>499996774499</v>
      </c>
      <c r="L31" s="23"/>
      <c r="M31" s="23">
        <v>0</v>
      </c>
      <c r="N31" s="23"/>
      <c r="O31" s="23">
        <v>0</v>
      </c>
      <c r="P31" s="23"/>
      <c r="Q31" s="23">
        <v>74805</v>
      </c>
      <c r="R31" s="23"/>
      <c r="S31" s="23">
        <v>6553370</v>
      </c>
      <c r="T31" s="23"/>
      <c r="U31" s="23">
        <v>499996774499</v>
      </c>
      <c r="V31" s="23"/>
      <c r="W31" s="23">
        <v>489048303227.15997</v>
      </c>
      <c r="Y31" s="2">
        <v>4.2548015980977121E-2</v>
      </c>
    </row>
    <row r="32" spans="1:25" ht="21" x14ac:dyDescent="0.2">
      <c r="A32" s="4" t="s">
        <v>69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/>
      <c r="I32" s="23">
        <v>2425000</v>
      </c>
      <c r="J32" s="23"/>
      <c r="K32" s="23">
        <v>50486808320</v>
      </c>
      <c r="L32" s="23"/>
      <c r="M32" s="23">
        <v>0</v>
      </c>
      <c r="N32" s="23"/>
      <c r="O32" s="23">
        <v>0</v>
      </c>
      <c r="P32" s="23"/>
      <c r="Q32" s="23">
        <v>2425000</v>
      </c>
      <c r="R32" s="23"/>
      <c r="S32" s="23">
        <v>19970</v>
      </c>
      <c r="T32" s="23"/>
      <c r="U32" s="23">
        <v>50486808320</v>
      </c>
      <c r="V32" s="23"/>
      <c r="W32" s="23">
        <v>48139107862.5</v>
      </c>
      <c r="Y32" s="2">
        <v>4.1881824701725705E-3</v>
      </c>
    </row>
    <row r="33" spans="1:25" ht="21" x14ac:dyDescent="0.2">
      <c r="A33" s="4" t="s">
        <v>70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/>
      <c r="I33" s="23">
        <v>1277000</v>
      </c>
      <c r="J33" s="23"/>
      <c r="K33" s="23">
        <v>50488309712</v>
      </c>
      <c r="L33" s="23"/>
      <c r="M33" s="23">
        <v>0</v>
      </c>
      <c r="N33" s="23"/>
      <c r="O33" s="23">
        <v>0</v>
      </c>
      <c r="P33" s="23"/>
      <c r="Q33" s="23">
        <v>1277000</v>
      </c>
      <c r="R33" s="23"/>
      <c r="S33" s="23">
        <v>40500</v>
      </c>
      <c r="T33" s="23"/>
      <c r="U33" s="23">
        <v>50488309712</v>
      </c>
      <c r="V33" s="23"/>
      <c r="W33" s="23">
        <v>51410774925</v>
      </c>
      <c r="Y33" s="2">
        <v>4.4728229474855601E-3</v>
      </c>
    </row>
    <row r="34" spans="1:25" ht="21" x14ac:dyDescent="0.2">
      <c r="A34" s="4" t="s">
        <v>71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/>
      <c r="I34" s="23">
        <v>10000000</v>
      </c>
      <c r="J34" s="23"/>
      <c r="K34" s="23">
        <v>63158556800</v>
      </c>
      <c r="L34" s="23"/>
      <c r="M34" s="23">
        <v>0</v>
      </c>
      <c r="N34" s="23"/>
      <c r="O34" s="23">
        <v>0</v>
      </c>
      <c r="P34" s="23"/>
      <c r="Q34" s="23">
        <v>10000000</v>
      </c>
      <c r="R34" s="23"/>
      <c r="S34" s="23">
        <v>6220</v>
      </c>
      <c r="T34" s="23"/>
      <c r="U34" s="23">
        <v>63158556800</v>
      </c>
      <c r="V34" s="23"/>
      <c r="W34" s="23">
        <v>61829910000</v>
      </c>
      <c r="Y34" s="2">
        <v>5.3793050326982001E-3</v>
      </c>
    </row>
    <row r="35" spans="1:25" ht="21" x14ac:dyDescent="0.2">
      <c r="A35" s="4" t="s">
        <v>72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/>
      <c r="I35" s="23">
        <v>45650000</v>
      </c>
      <c r="J35" s="23"/>
      <c r="K35" s="23">
        <v>503349498120</v>
      </c>
      <c r="L35" s="23"/>
      <c r="M35" s="23">
        <v>0</v>
      </c>
      <c r="N35" s="23"/>
      <c r="O35" s="23">
        <v>0</v>
      </c>
      <c r="P35" s="23"/>
      <c r="Q35" s="23">
        <v>45650000</v>
      </c>
      <c r="R35" s="23"/>
      <c r="S35" s="23">
        <v>11550</v>
      </c>
      <c r="T35" s="23"/>
      <c r="U35" s="23">
        <v>503349498120</v>
      </c>
      <c r="V35" s="23"/>
      <c r="W35" s="23">
        <v>524120317875</v>
      </c>
      <c r="Y35" s="2">
        <v>4.5599339602538119E-2</v>
      </c>
    </row>
    <row r="36" spans="1:25" ht="21.75" thickBot="1" x14ac:dyDescent="0.25">
      <c r="A36" s="4" t="s">
        <v>73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/>
      <c r="I36" s="23">
        <v>5802988</v>
      </c>
      <c r="J36" s="23"/>
      <c r="K36" s="23">
        <v>105743928931</v>
      </c>
      <c r="L36" s="23"/>
      <c r="M36" s="23">
        <v>0</v>
      </c>
      <c r="N36" s="23"/>
      <c r="O36" s="23">
        <v>0</v>
      </c>
      <c r="P36" s="23"/>
      <c r="Q36" s="23">
        <v>5802988</v>
      </c>
      <c r="R36" s="23"/>
      <c r="S36" s="23">
        <v>18570</v>
      </c>
      <c r="T36" s="23"/>
      <c r="U36" s="23">
        <v>105743928931</v>
      </c>
      <c r="V36" s="23"/>
      <c r="W36" s="23">
        <v>107120306311.39799</v>
      </c>
      <c r="Y36" s="2">
        <v>9.3196448586950233E-3</v>
      </c>
    </row>
    <row r="37" spans="1:25" ht="19.5" thickBot="1" x14ac:dyDescent="0.25">
      <c r="E37" s="5">
        <f>SUM(E9:E36)</f>
        <v>0</v>
      </c>
      <c r="G37" s="5">
        <f>SUM(G9:G36)</f>
        <v>0</v>
      </c>
      <c r="I37" s="3" t="s">
        <v>15</v>
      </c>
      <c r="K37" s="5">
        <f>SUM(K9:K36)</f>
        <v>4146861442183</v>
      </c>
      <c r="M37" s="3" t="s">
        <v>15</v>
      </c>
      <c r="O37" s="5">
        <f>SUM(O9:O36)</f>
        <v>0</v>
      </c>
      <c r="Q37" s="3" t="s">
        <v>15</v>
      </c>
      <c r="S37" s="3" t="s">
        <v>15</v>
      </c>
      <c r="U37" s="5">
        <f>SUM(U9:U36)</f>
        <v>4146861442183</v>
      </c>
      <c r="W37" s="5">
        <f>SUM(W9:W36)</f>
        <v>4094567907871.5166</v>
      </c>
      <c r="Y37" s="33">
        <f>SUM(Y9:Y36)</f>
        <v>0.35623421987089715</v>
      </c>
    </row>
    <row r="38" spans="1:25" ht="19.5" thickTop="1" x14ac:dyDescent="0.2"/>
    <row r="39" spans="1:25" x14ac:dyDescent="0.45">
      <c r="Y39" s="31"/>
    </row>
    <row r="40" spans="1:25" x14ac:dyDescent="0.45">
      <c r="Y40" s="31"/>
    </row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sheetPr>
    <tabColor rgb="FF7030A0"/>
  </sheetPr>
  <dimension ref="A2:T12"/>
  <sheetViews>
    <sheetView rightToLeft="1" workbookViewId="0">
      <selection activeCell="E10" sqref="E10"/>
    </sheetView>
  </sheetViews>
  <sheetFormatPr defaultRowHeight="22.5" x14ac:dyDescent="0.2"/>
  <cols>
    <col min="1" max="1" width="24.75" style="6" bestFit="1" customWidth="1"/>
    <col min="2" max="2" width="0.875" style="6" customWidth="1"/>
    <col min="3" max="3" width="18" style="6" bestFit="1" customWidth="1"/>
    <col min="4" max="4" width="0.875" style="6" customWidth="1"/>
    <col min="5" max="5" width="19.125" style="6" bestFit="1" customWidth="1"/>
    <col min="6" max="6" width="0.875" style="6" customWidth="1"/>
    <col min="7" max="7" width="17.875" style="6" bestFit="1" customWidth="1"/>
    <col min="8" max="8" width="0.875" style="6" customWidth="1"/>
    <col min="9" max="9" width="18" style="6" bestFit="1" customWidth="1"/>
    <col min="10" max="10" width="0.875" style="6" customWidth="1"/>
    <col min="11" max="11" width="18.25" style="6" bestFit="1" customWidth="1"/>
    <col min="12" max="12" width="0.875" style="6" customWidth="1"/>
    <col min="13" max="13" width="8" style="6" customWidth="1"/>
    <col min="14" max="16384" width="9" style="6"/>
  </cols>
  <sheetData>
    <row r="2" spans="1:20" ht="24" x14ac:dyDescent="0.2">
      <c r="A2" s="62" t="s">
        <v>0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20" ht="24" x14ac:dyDescent="0.2">
      <c r="A3" s="62" t="s">
        <v>1</v>
      </c>
      <c r="B3" s="62" t="s">
        <v>1</v>
      </c>
      <c r="C3" s="62" t="s">
        <v>1</v>
      </c>
      <c r="D3" s="62" t="s">
        <v>1</v>
      </c>
      <c r="E3" s="62" t="s">
        <v>1</v>
      </c>
      <c r="F3" s="62" t="s">
        <v>1</v>
      </c>
      <c r="G3" s="62" t="s">
        <v>1</v>
      </c>
      <c r="H3" s="62" t="s">
        <v>1</v>
      </c>
      <c r="I3" s="62" t="s">
        <v>1</v>
      </c>
      <c r="J3" s="62" t="s">
        <v>1</v>
      </c>
      <c r="K3" s="62" t="s">
        <v>1</v>
      </c>
    </row>
    <row r="4" spans="1:20" ht="24" x14ac:dyDescent="0.2">
      <c r="A4" s="62" t="s">
        <v>2</v>
      </c>
      <c r="B4" s="62" t="s">
        <v>16</v>
      </c>
      <c r="C4" s="62" t="s">
        <v>16</v>
      </c>
      <c r="D4" s="62" t="s">
        <v>16</v>
      </c>
      <c r="E4" s="62" t="s">
        <v>16</v>
      </c>
      <c r="F4" s="62" t="s">
        <v>16</v>
      </c>
      <c r="G4" s="62" t="s">
        <v>16</v>
      </c>
      <c r="H4" s="62" t="s">
        <v>16</v>
      </c>
      <c r="I4" s="62" t="s">
        <v>16</v>
      </c>
      <c r="J4" s="62" t="s">
        <v>16</v>
      </c>
      <c r="K4" s="62" t="s">
        <v>16</v>
      </c>
    </row>
    <row r="5" spans="1:20" ht="25.5" x14ac:dyDescent="0.2">
      <c r="A5" s="63" t="s">
        <v>17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24.75" thickBot="1" x14ac:dyDescent="0.25">
      <c r="A6" s="64" t="s">
        <v>18</v>
      </c>
      <c r="C6" s="7" t="s">
        <v>4</v>
      </c>
      <c r="E6" s="64" t="s">
        <v>5</v>
      </c>
      <c r="F6" s="64" t="s">
        <v>5</v>
      </c>
      <c r="G6" s="64" t="s">
        <v>5</v>
      </c>
      <c r="I6" s="64" t="s">
        <v>6</v>
      </c>
      <c r="J6" s="64" t="s">
        <v>4</v>
      </c>
      <c r="K6" s="64" t="s">
        <v>4</v>
      </c>
    </row>
    <row r="7" spans="1:20" ht="24.75" thickBot="1" x14ac:dyDescent="0.25">
      <c r="A7" s="64" t="s">
        <v>18</v>
      </c>
      <c r="C7" s="7" t="s">
        <v>19</v>
      </c>
      <c r="E7" s="7" t="s">
        <v>20</v>
      </c>
      <c r="G7" s="7" t="s">
        <v>21</v>
      </c>
      <c r="I7" s="7" t="s">
        <v>19</v>
      </c>
      <c r="K7" s="7" t="s">
        <v>22</v>
      </c>
    </row>
    <row r="8" spans="1:20" ht="24.75" thickBot="1" x14ac:dyDescent="0.25">
      <c r="A8" s="45" t="s">
        <v>23</v>
      </c>
      <c r="C8" s="9">
        <v>0</v>
      </c>
      <c r="D8" s="9"/>
      <c r="E8" s="9">
        <v>10000000500000</v>
      </c>
      <c r="F8" s="9"/>
      <c r="G8" s="9">
        <v>2681150085000</v>
      </c>
      <c r="H8" s="9"/>
      <c r="I8" s="9">
        <f>+C8+E8-G8</f>
        <v>7318850415000</v>
      </c>
      <c r="K8" s="46">
        <v>0.63675216203573337</v>
      </c>
    </row>
    <row r="9" spans="1:20" ht="23.25" thickBot="1" x14ac:dyDescent="0.25">
      <c r="A9" s="6" t="s">
        <v>15</v>
      </c>
      <c r="C9" s="10">
        <f>SUM(C8:C8)</f>
        <v>0</v>
      </c>
      <c r="E9" s="10">
        <f>SUM(E8:E8)</f>
        <v>10000000500000</v>
      </c>
      <c r="G9" s="10">
        <f>SUM(G8:G8)</f>
        <v>2681150085000</v>
      </c>
      <c r="I9" s="10">
        <f>SUM(I8:I8)</f>
        <v>7318850415000</v>
      </c>
      <c r="K9" s="47">
        <f>SUM(K8:K8)</f>
        <v>0.63675216203573337</v>
      </c>
    </row>
    <row r="10" spans="1:20" ht="23.25" thickTop="1" x14ac:dyDescent="0.2"/>
    <row r="11" spans="1:20" x14ac:dyDescent="0.45">
      <c r="C11" s="9"/>
      <c r="I11" s="31"/>
    </row>
    <row r="12" spans="1:20" x14ac:dyDescent="0.45">
      <c r="K12" s="3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sheetPr>
    <tabColor rgb="FF7030A0"/>
  </sheetPr>
  <dimension ref="A2:G18"/>
  <sheetViews>
    <sheetView rightToLeft="1" workbookViewId="0">
      <selection activeCell="E22" sqref="E22"/>
    </sheetView>
  </sheetViews>
  <sheetFormatPr defaultRowHeight="18.75" x14ac:dyDescent="0.45"/>
  <cols>
    <col min="1" max="1" width="20.875" style="24" bestFit="1" customWidth="1"/>
    <col min="2" max="2" width="0.875" style="24" customWidth="1"/>
    <col min="3" max="3" width="20.125" style="24" customWidth="1"/>
    <col min="4" max="4" width="0.875" style="24" customWidth="1"/>
    <col min="5" max="5" width="20.125" style="24" customWidth="1"/>
    <col min="6" max="6" width="0.875" style="24" customWidth="1"/>
    <col min="7" max="7" width="28" style="24" customWidth="1"/>
    <col min="8" max="8" width="0.875" style="24" customWidth="1"/>
    <col min="9" max="9" width="8" style="24" customWidth="1"/>
    <col min="10" max="16384" width="9" style="24"/>
  </cols>
  <sheetData>
    <row r="2" spans="1:7" ht="26.25" x14ac:dyDescent="0.45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</row>
    <row r="3" spans="1:7" ht="26.25" x14ac:dyDescent="0.45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</row>
    <row r="4" spans="1:7" ht="26.25" x14ac:dyDescent="0.45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</row>
    <row r="6" spans="1:7" ht="27" thickBot="1" x14ac:dyDescent="0.5">
      <c r="A6" s="11" t="s">
        <v>28</v>
      </c>
      <c r="C6" s="11" t="s">
        <v>19</v>
      </c>
      <c r="E6" s="11" t="s">
        <v>38</v>
      </c>
      <c r="G6" s="11" t="s">
        <v>13</v>
      </c>
    </row>
    <row r="7" spans="1:7" ht="21" x14ac:dyDescent="0.55000000000000004">
      <c r="A7" s="25" t="s">
        <v>44</v>
      </c>
      <c r="C7" s="14">
        <f>+'درآمد سرمایه‌گذاری در سهام'!I36</f>
        <v>-52293534315</v>
      </c>
      <c r="D7" s="13"/>
      <c r="E7" s="27">
        <v>-1.8829338496403563</v>
      </c>
      <c r="F7" s="13"/>
      <c r="G7" s="27">
        <v>-4.5496244830092025E-3</v>
      </c>
    </row>
    <row r="8" spans="1:7" ht="21" x14ac:dyDescent="0.55000000000000004">
      <c r="A8" s="25" t="s">
        <v>45</v>
      </c>
      <c r="C8" s="14">
        <v>80065403660</v>
      </c>
      <c r="D8" s="13"/>
      <c r="E8" s="27">
        <v>2.8829158463150413</v>
      </c>
      <c r="F8" s="13"/>
      <c r="G8" s="27">
        <v>6.9658233184109585E-3</v>
      </c>
    </row>
    <row r="9" spans="1:7" ht="21.75" thickBot="1" x14ac:dyDescent="0.6">
      <c r="A9" s="25" t="s">
        <v>76</v>
      </c>
      <c r="C9" s="17">
        <v>500000</v>
      </c>
      <c r="D9" s="13"/>
      <c r="E9" s="27">
        <v>1.8003505350184862E-5</v>
      </c>
      <c r="F9" s="13"/>
      <c r="G9" s="27">
        <v>4.3500831819892671E-8</v>
      </c>
    </row>
    <row r="10" spans="1:7" ht="19.5" thickBot="1" x14ac:dyDescent="0.5">
      <c r="A10" s="24" t="s">
        <v>15</v>
      </c>
      <c r="C10" s="15">
        <f>SUM(C7:C9)</f>
        <v>27772369345</v>
      </c>
      <c r="D10" s="13"/>
      <c r="E10" s="29">
        <f>SUM(E7:E9)</f>
        <v>1.0000000001800351</v>
      </c>
      <c r="F10" s="13"/>
      <c r="G10" s="59">
        <f>SUM(G7:G9)</f>
        <v>2.416242336233576E-3</v>
      </c>
    </row>
    <row r="11" spans="1:7" ht="19.5" thickTop="1" x14ac:dyDescent="0.45"/>
    <row r="12" spans="1:7" x14ac:dyDescent="0.45">
      <c r="C12" s="31"/>
    </row>
    <row r="13" spans="1:7" x14ac:dyDescent="0.45">
      <c r="C13" s="32"/>
      <c r="G13" s="30"/>
    </row>
    <row r="14" spans="1:7" x14ac:dyDescent="0.45">
      <c r="C14" s="32"/>
      <c r="G14" s="30"/>
    </row>
    <row r="15" spans="1:7" x14ac:dyDescent="0.45">
      <c r="C15" s="32"/>
    </row>
    <row r="16" spans="1:7" x14ac:dyDescent="0.45">
      <c r="C16" s="26"/>
    </row>
    <row r="17" spans="3:3" x14ac:dyDescent="0.45">
      <c r="C17" s="26"/>
    </row>
    <row r="18" spans="3:3" x14ac:dyDescent="0.45">
      <c r="C18" s="26"/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sheetPr>
    <tabColor rgb="FF7030A0"/>
  </sheetPr>
  <dimension ref="A2:U39"/>
  <sheetViews>
    <sheetView rightToLeft="1" topLeftCell="A16" zoomScale="85" zoomScaleNormal="85" workbookViewId="0">
      <selection activeCell="C10" sqref="C10"/>
    </sheetView>
  </sheetViews>
  <sheetFormatPr defaultRowHeight="18.75" x14ac:dyDescent="0.45"/>
  <cols>
    <col min="1" max="1" width="35.25" style="28" bestFit="1" customWidth="1"/>
    <col min="2" max="2" width="0.875" style="28" customWidth="1"/>
    <col min="3" max="3" width="19.25" style="28" customWidth="1"/>
    <col min="4" max="4" width="0.875" style="28" customWidth="1"/>
    <col min="5" max="5" width="19.25" style="28" customWidth="1"/>
    <col min="6" max="6" width="0.875" style="28" customWidth="1"/>
    <col min="7" max="7" width="19.25" style="28" customWidth="1"/>
    <col min="8" max="8" width="0.875" style="28" customWidth="1"/>
    <col min="9" max="9" width="19.25" style="28" customWidth="1"/>
    <col min="10" max="10" width="0.875" style="28" customWidth="1"/>
    <col min="11" max="11" width="20.125" style="28" customWidth="1"/>
    <col min="12" max="12" width="0.875" style="28" customWidth="1"/>
    <col min="13" max="13" width="19.25" style="28" customWidth="1"/>
    <col min="14" max="14" width="0.875" style="28" customWidth="1"/>
    <col min="15" max="15" width="20.125" style="28" customWidth="1"/>
    <col min="16" max="16" width="0.875" style="28" customWidth="1"/>
    <col min="17" max="17" width="19.25" style="28" customWidth="1"/>
    <col min="18" max="18" width="0.875" style="28" customWidth="1"/>
    <col min="19" max="19" width="20.125" style="28" customWidth="1"/>
    <col min="20" max="20" width="0.875" style="28" customWidth="1"/>
    <col min="21" max="21" width="20.125" style="28" customWidth="1"/>
    <col min="22" max="22" width="0.875" style="28" customWidth="1"/>
    <col min="23" max="23" width="8" style="28" customWidth="1"/>
    <col min="24" max="16384" width="9" style="28"/>
  </cols>
  <sheetData>
    <row r="2" spans="1:21" ht="26.25" x14ac:dyDescent="0.45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  <c r="T2" s="65" t="s">
        <v>0</v>
      </c>
      <c r="U2" s="65" t="s">
        <v>0</v>
      </c>
    </row>
    <row r="3" spans="1:21" ht="26.25" x14ac:dyDescent="0.45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  <c r="L3" s="65" t="s">
        <v>24</v>
      </c>
      <c r="M3" s="65" t="s">
        <v>24</v>
      </c>
      <c r="N3" s="65" t="s">
        <v>24</v>
      </c>
      <c r="O3" s="65" t="s">
        <v>24</v>
      </c>
      <c r="P3" s="65" t="s">
        <v>24</v>
      </c>
      <c r="Q3" s="65" t="s">
        <v>24</v>
      </c>
      <c r="R3" s="65" t="s">
        <v>24</v>
      </c>
      <c r="S3" s="65" t="s">
        <v>24</v>
      </c>
      <c r="T3" s="65" t="s">
        <v>24</v>
      </c>
      <c r="U3" s="65" t="s">
        <v>24</v>
      </c>
    </row>
    <row r="4" spans="1:21" ht="26.25" x14ac:dyDescent="0.45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  <c r="T4" s="65" t="s">
        <v>2</v>
      </c>
      <c r="U4" s="65" t="s">
        <v>2</v>
      </c>
    </row>
    <row r="6" spans="1:21" ht="27" thickBot="1" x14ac:dyDescent="0.5">
      <c r="A6" s="66" t="s">
        <v>3</v>
      </c>
      <c r="C6" s="66" t="s">
        <v>26</v>
      </c>
      <c r="D6" s="66" t="s">
        <v>26</v>
      </c>
      <c r="E6" s="66" t="s">
        <v>26</v>
      </c>
      <c r="F6" s="66" t="s">
        <v>26</v>
      </c>
      <c r="G6" s="66" t="s">
        <v>26</v>
      </c>
      <c r="H6" s="66" t="s">
        <v>26</v>
      </c>
      <c r="I6" s="66" t="s">
        <v>26</v>
      </c>
      <c r="J6" s="66" t="s">
        <v>26</v>
      </c>
      <c r="K6" s="66" t="s">
        <v>26</v>
      </c>
      <c r="M6" s="66" t="s">
        <v>27</v>
      </c>
      <c r="N6" s="66" t="s">
        <v>27</v>
      </c>
      <c r="O6" s="66" t="s">
        <v>27</v>
      </c>
      <c r="P6" s="66" t="s">
        <v>27</v>
      </c>
      <c r="Q6" s="66" t="s">
        <v>27</v>
      </c>
      <c r="R6" s="66" t="s">
        <v>27</v>
      </c>
      <c r="S6" s="66" t="s">
        <v>27</v>
      </c>
      <c r="T6" s="66" t="s">
        <v>27</v>
      </c>
      <c r="U6" s="66" t="s">
        <v>27</v>
      </c>
    </row>
    <row r="7" spans="1:21" ht="27" thickBot="1" x14ac:dyDescent="0.5">
      <c r="A7" s="66" t="s">
        <v>3</v>
      </c>
      <c r="C7" s="37" t="s">
        <v>35</v>
      </c>
      <c r="E7" s="37" t="s">
        <v>36</v>
      </c>
      <c r="G7" s="37" t="s">
        <v>37</v>
      </c>
      <c r="I7" s="37" t="s">
        <v>19</v>
      </c>
      <c r="K7" s="37" t="s">
        <v>38</v>
      </c>
      <c r="M7" s="37" t="s">
        <v>35</v>
      </c>
      <c r="O7" s="37" t="s">
        <v>36</v>
      </c>
      <c r="Q7" s="37" t="s">
        <v>37</v>
      </c>
      <c r="S7" s="37" t="s">
        <v>19</v>
      </c>
      <c r="U7" s="37" t="s">
        <v>38</v>
      </c>
    </row>
    <row r="8" spans="1:21" ht="21" x14ac:dyDescent="0.55000000000000004">
      <c r="A8" s="43" t="s">
        <v>47</v>
      </c>
      <c r="C8" s="35">
        <v>0</v>
      </c>
      <c r="D8" s="35"/>
      <c r="E8" s="35">
        <v>-1557775018</v>
      </c>
      <c r="F8" s="35"/>
      <c r="G8" s="35">
        <v>0</v>
      </c>
      <c r="H8" s="35"/>
      <c r="I8" s="35">
        <v>-1557775018</v>
      </c>
      <c r="J8" s="13"/>
      <c r="K8" s="27">
        <v>-5.6090821741894635E-2</v>
      </c>
      <c r="L8" s="13"/>
      <c r="M8" s="35">
        <v>0</v>
      </c>
      <c r="N8" s="35"/>
      <c r="O8" s="35">
        <v>-1557775018</v>
      </c>
      <c r="P8" s="35"/>
      <c r="Q8" s="35">
        <v>0</v>
      </c>
      <c r="R8" s="35"/>
      <c r="S8" s="35">
        <v>-1557775018</v>
      </c>
      <c r="T8" s="13"/>
      <c r="U8" s="27">
        <v>-5.6090821741894635E-2</v>
      </c>
    </row>
    <row r="9" spans="1:21" ht="21" x14ac:dyDescent="0.55000000000000004">
      <c r="A9" s="43" t="s">
        <v>48</v>
      </c>
      <c r="C9" s="35">
        <v>0</v>
      </c>
      <c r="D9" s="35"/>
      <c r="E9" s="35">
        <v>241054081</v>
      </c>
      <c r="F9" s="35"/>
      <c r="G9" s="35">
        <v>0</v>
      </c>
      <c r="H9" s="35"/>
      <c r="I9" s="35">
        <v>241054081</v>
      </c>
      <c r="J9" s="13"/>
      <c r="K9" s="27">
        <v>8.6796368739347901E-3</v>
      </c>
      <c r="L9" s="13"/>
      <c r="M9" s="35">
        <v>0</v>
      </c>
      <c r="N9" s="35"/>
      <c r="O9" s="35">
        <v>241054081</v>
      </c>
      <c r="P9" s="35"/>
      <c r="Q9" s="35">
        <v>0</v>
      </c>
      <c r="R9" s="35"/>
      <c r="S9" s="35">
        <v>241054081</v>
      </c>
      <c r="T9" s="13"/>
      <c r="U9" s="27">
        <v>8.6796368739347901E-3</v>
      </c>
    </row>
    <row r="10" spans="1:21" ht="21" x14ac:dyDescent="0.55000000000000004">
      <c r="A10" s="43" t="s">
        <v>49</v>
      </c>
      <c r="C10" s="35">
        <v>0</v>
      </c>
      <c r="D10" s="35"/>
      <c r="E10" s="35">
        <v>-4126576200</v>
      </c>
      <c r="F10" s="35"/>
      <c r="G10" s="35">
        <v>0</v>
      </c>
      <c r="H10" s="35"/>
      <c r="I10" s="35">
        <v>-4126576200</v>
      </c>
      <c r="J10" s="13"/>
      <c r="K10" s="27">
        <v>-0.14858567338929102</v>
      </c>
      <c r="L10" s="13"/>
      <c r="M10" s="35">
        <v>0</v>
      </c>
      <c r="N10" s="35"/>
      <c r="O10" s="35">
        <v>-4126576200</v>
      </c>
      <c r="P10" s="35"/>
      <c r="Q10" s="35">
        <v>0</v>
      </c>
      <c r="R10" s="35"/>
      <c r="S10" s="35">
        <v>-4126576200</v>
      </c>
      <c r="T10" s="13"/>
      <c r="U10" s="27">
        <v>-0.14858567338929102</v>
      </c>
    </row>
    <row r="11" spans="1:21" s="16" customFormat="1" ht="21" x14ac:dyDescent="0.55000000000000004">
      <c r="A11" s="43" t="s">
        <v>50</v>
      </c>
      <c r="C11" s="35">
        <v>0</v>
      </c>
      <c r="D11" s="36"/>
      <c r="E11" s="35">
        <v>-1710993618</v>
      </c>
      <c r="F11" s="36"/>
      <c r="G11" s="35">
        <v>0</v>
      </c>
      <c r="H11" s="36"/>
      <c r="I11" s="35">
        <v>-1710993618</v>
      </c>
      <c r="K11" s="27">
        <v>-6.1607765511590307E-2</v>
      </c>
      <c r="M11" s="35">
        <v>0</v>
      </c>
      <c r="N11" s="36"/>
      <c r="O11" s="35">
        <v>-1710993618</v>
      </c>
      <c r="P11" s="36"/>
      <c r="Q11" s="35">
        <v>0</v>
      </c>
      <c r="R11" s="36"/>
      <c r="S11" s="35">
        <v>-1710993618</v>
      </c>
      <c r="U11" s="27">
        <v>-6.1607765511590307E-2</v>
      </c>
    </row>
    <row r="12" spans="1:21" ht="21" x14ac:dyDescent="0.55000000000000004">
      <c r="A12" s="43" t="s">
        <v>51</v>
      </c>
      <c r="C12" s="35">
        <v>0</v>
      </c>
      <c r="D12" s="35"/>
      <c r="E12" s="35">
        <v>513698530</v>
      </c>
      <c r="F12" s="35"/>
      <c r="G12" s="35">
        <v>0</v>
      </c>
      <c r="H12" s="35"/>
      <c r="I12" s="35">
        <v>513698530</v>
      </c>
      <c r="J12" s="13"/>
      <c r="K12" s="27">
        <v>1.8496748466474196E-2</v>
      </c>
      <c r="L12" s="13"/>
      <c r="M12" s="35">
        <v>0</v>
      </c>
      <c r="N12" s="35"/>
      <c r="O12" s="35">
        <v>513698530</v>
      </c>
      <c r="P12" s="35"/>
      <c r="Q12" s="35">
        <v>0</v>
      </c>
      <c r="R12" s="35"/>
      <c r="S12" s="35">
        <v>513698530</v>
      </c>
      <c r="T12" s="13"/>
      <c r="U12" s="27">
        <v>1.8496748466474196E-2</v>
      </c>
    </row>
    <row r="13" spans="1:21" ht="21" x14ac:dyDescent="0.55000000000000004">
      <c r="A13" s="43" t="s">
        <v>52</v>
      </c>
      <c r="C13" s="35">
        <v>0</v>
      </c>
      <c r="D13" s="35"/>
      <c r="E13" s="35">
        <v>-1547403574</v>
      </c>
      <c r="F13" s="35"/>
      <c r="G13" s="35">
        <v>0</v>
      </c>
      <c r="H13" s="35"/>
      <c r="I13" s="35">
        <v>-1547403574</v>
      </c>
      <c r="J13" s="13"/>
      <c r="K13" s="27">
        <v>-5.5717377046808354E-2</v>
      </c>
      <c r="L13" s="13"/>
      <c r="M13" s="35">
        <v>0</v>
      </c>
      <c r="N13" s="35"/>
      <c r="O13" s="35">
        <v>-1547403574</v>
      </c>
      <c r="P13" s="35"/>
      <c r="Q13" s="35">
        <v>0</v>
      </c>
      <c r="R13" s="35"/>
      <c r="S13" s="35">
        <v>-1547403574</v>
      </c>
      <c r="T13" s="13"/>
      <c r="U13" s="27">
        <v>-5.5717377046808354E-2</v>
      </c>
    </row>
    <row r="14" spans="1:21" ht="21" x14ac:dyDescent="0.55000000000000004">
      <c r="A14" s="43" t="s">
        <v>53</v>
      </c>
      <c r="C14" s="35">
        <v>0</v>
      </c>
      <c r="D14" s="35"/>
      <c r="E14" s="35">
        <v>-1950896203</v>
      </c>
      <c r="F14" s="35"/>
      <c r="G14" s="35">
        <v>0</v>
      </c>
      <c r="H14" s="35"/>
      <c r="I14" s="35">
        <v>-1950896203</v>
      </c>
      <c r="J14" s="13"/>
      <c r="K14" s="27">
        <v>-7.0245940456731659E-2</v>
      </c>
      <c r="L14" s="13"/>
      <c r="M14" s="35">
        <v>0</v>
      </c>
      <c r="N14" s="35"/>
      <c r="O14" s="35">
        <v>-1950896203</v>
      </c>
      <c r="P14" s="35"/>
      <c r="Q14" s="35">
        <v>0</v>
      </c>
      <c r="R14" s="35"/>
      <c r="S14" s="35">
        <v>-1950896203</v>
      </c>
      <c r="T14" s="13"/>
      <c r="U14" s="27">
        <v>-7.0245940456731659E-2</v>
      </c>
    </row>
    <row r="15" spans="1:21" ht="21" x14ac:dyDescent="0.55000000000000004">
      <c r="A15" s="43" t="s">
        <v>54</v>
      </c>
      <c r="C15" s="35">
        <v>0</v>
      </c>
      <c r="D15" s="35"/>
      <c r="E15" s="35">
        <v>-3003254843</v>
      </c>
      <c r="F15" s="35"/>
      <c r="G15" s="35">
        <v>0</v>
      </c>
      <c r="H15" s="35"/>
      <c r="I15" s="35">
        <v>-3003254843</v>
      </c>
      <c r="J15" s="13"/>
      <c r="K15" s="27">
        <v>-0.10813822926783818</v>
      </c>
      <c r="L15" s="13"/>
      <c r="M15" s="35">
        <v>0</v>
      </c>
      <c r="N15" s="35"/>
      <c r="O15" s="35">
        <v>-3003254843</v>
      </c>
      <c r="P15" s="35"/>
      <c r="Q15" s="35">
        <v>0</v>
      </c>
      <c r="R15" s="35"/>
      <c r="S15" s="35">
        <v>-3003254843</v>
      </c>
      <c r="T15" s="13"/>
      <c r="U15" s="27">
        <v>-0.10813822926783818</v>
      </c>
    </row>
    <row r="16" spans="1:21" ht="21" x14ac:dyDescent="0.55000000000000004">
      <c r="A16" s="43" t="s">
        <v>55</v>
      </c>
      <c r="C16" s="35">
        <v>0</v>
      </c>
      <c r="D16" s="35"/>
      <c r="E16" s="35">
        <v>-4170181788</v>
      </c>
      <c r="F16" s="35"/>
      <c r="G16" s="35">
        <v>0</v>
      </c>
      <c r="H16" s="35"/>
      <c r="I16" s="35">
        <v>-4170181788</v>
      </c>
      <c r="J16" s="13"/>
      <c r="K16" s="27">
        <v>-0.15015578026300294</v>
      </c>
      <c r="L16" s="13"/>
      <c r="M16" s="35">
        <v>0</v>
      </c>
      <c r="N16" s="35"/>
      <c r="O16" s="35">
        <v>-4170181788</v>
      </c>
      <c r="P16" s="35"/>
      <c r="Q16" s="35">
        <v>0</v>
      </c>
      <c r="R16" s="35"/>
      <c r="S16" s="35">
        <v>-4170181788</v>
      </c>
      <c r="T16" s="13"/>
      <c r="U16" s="27">
        <v>-0.15015578026300294</v>
      </c>
    </row>
    <row r="17" spans="1:21" ht="21" x14ac:dyDescent="0.55000000000000004">
      <c r="A17" s="43" t="s">
        <v>56</v>
      </c>
      <c r="C17" s="35">
        <v>0</v>
      </c>
      <c r="D17" s="35"/>
      <c r="E17" s="35">
        <v>-23687943</v>
      </c>
      <c r="F17" s="35"/>
      <c r="G17" s="35">
        <v>0</v>
      </c>
      <c r="H17" s="35"/>
      <c r="I17" s="35">
        <v>-23687943</v>
      </c>
      <c r="J17" s="13"/>
      <c r="K17" s="27">
        <v>-8.5293201707074807E-4</v>
      </c>
      <c r="L17" s="13"/>
      <c r="M17" s="35">
        <v>0</v>
      </c>
      <c r="N17" s="35"/>
      <c r="O17" s="35">
        <v>-23687943</v>
      </c>
      <c r="P17" s="35"/>
      <c r="Q17" s="35">
        <v>0</v>
      </c>
      <c r="R17" s="35"/>
      <c r="S17" s="35">
        <v>-23687943</v>
      </c>
      <c r="T17" s="13"/>
      <c r="U17" s="27">
        <v>-8.5293201707074807E-4</v>
      </c>
    </row>
    <row r="18" spans="1:21" ht="21" x14ac:dyDescent="0.55000000000000004">
      <c r="A18" s="43" t="s">
        <v>57</v>
      </c>
      <c r="C18" s="35">
        <v>0</v>
      </c>
      <c r="D18" s="35"/>
      <c r="E18" s="35">
        <v>-3807258142</v>
      </c>
      <c r="F18" s="35"/>
      <c r="G18" s="35">
        <v>0</v>
      </c>
      <c r="H18" s="35"/>
      <c r="I18" s="35">
        <v>-3807258142</v>
      </c>
      <c r="J18" s="13"/>
      <c r="K18" s="27">
        <v>-0.13708798465806374</v>
      </c>
      <c r="L18" s="13"/>
      <c r="M18" s="35">
        <v>0</v>
      </c>
      <c r="N18" s="35"/>
      <c r="O18" s="35">
        <v>-3807258142</v>
      </c>
      <c r="P18" s="35"/>
      <c r="Q18" s="35">
        <v>0</v>
      </c>
      <c r="R18" s="35"/>
      <c r="S18" s="35">
        <v>-3807258142</v>
      </c>
      <c r="T18" s="13"/>
      <c r="U18" s="27">
        <v>-0.13708798465806374</v>
      </c>
    </row>
    <row r="19" spans="1:21" ht="21" x14ac:dyDescent="0.55000000000000004">
      <c r="A19" s="43" t="s">
        <v>58</v>
      </c>
      <c r="C19" s="35">
        <v>0</v>
      </c>
      <c r="D19" s="35"/>
      <c r="E19" s="35">
        <v>-638457575</v>
      </c>
      <c r="F19" s="35"/>
      <c r="G19" s="35">
        <v>0</v>
      </c>
      <c r="H19" s="35"/>
      <c r="I19" s="35">
        <v>-638457575</v>
      </c>
      <c r="J19" s="13"/>
      <c r="K19" s="27">
        <v>-2.2988948734757104E-2</v>
      </c>
      <c r="L19" s="13"/>
      <c r="M19" s="35">
        <v>0</v>
      </c>
      <c r="N19" s="35"/>
      <c r="O19" s="35">
        <v>-638457575</v>
      </c>
      <c r="P19" s="35"/>
      <c r="Q19" s="35">
        <v>0</v>
      </c>
      <c r="R19" s="35"/>
      <c r="S19" s="35">
        <v>-638457575</v>
      </c>
      <c r="T19" s="13"/>
      <c r="U19" s="27">
        <v>-2.2988948734757104E-2</v>
      </c>
    </row>
    <row r="20" spans="1:21" ht="21" x14ac:dyDescent="0.55000000000000004">
      <c r="A20" s="43" t="s">
        <v>59</v>
      </c>
      <c r="C20" s="35">
        <v>0</v>
      </c>
      <c r="D20" s="35"/>
      <c r="E20" s="35">
        <v>12145067</v>
      </c>
      <c r="F20" s="35"/>
      <c r="G20" s="35">
        <v>0</v>
      </c>
      <c r="H20" s="35"/>
      <c r="I20" s="35">
        <v>12145067</v>
      </c>
      <c r="J20" s="13"/>
      <c r="K20" s="27">
        <v>4.3730755742570722E-4</v>
      </c>
      <c r="L20" s="13"/>
      <c r="M20" s="35">
        <v>0</v>
      </c>
      <c r="N20" s="35"/>
      <c r="O20" s="35">
        <v>12145067</v>
      </c>
      <c r="P20" s="35"/>
      <c r="Q20" s="35">
        <v>0</v>
      </c>
      <c r="R20" s="35"/>
      <c r="S20" s="35">
        <v>12145067</v>
      </c>
      <c r="T20" s="13"/>
      <c r="U20" s="27">
        <v>4.3730755742570722E-4</v>
      </c>
    </row>
    <row r="21" spans="1:21" ht="21" x14ac:dyDescent="0.55000000000000004">
      <c r="A21" s="43" t="s">
        <v>60</v>
      </c>
      <c r="C21" s="35">
        <v>0</v>
      </c>
      <c r="D21" s="35"/>
      <c r="E21" s="35">
        <v>-879142178</v>
      </c>
      <c r="F21" s="35"/>
      <c r="G21" s="35">
        <v>0</v>
      </c>
      <c r="H21" s="35"/>
      <c r="I21" s="35">
        <v>-879142178</v>
      </c>
      <c r="J21" s="13"/>
      <c r="K21" s="27">
        <v>-3.1655281810392344E-2</v>
      </c>
      <c r="L21" s="13"/>
      <c r="M21" s="35">
        <v>0</v>
      </c>
      <c r="N21" s="35"/>
      <c r="O21" s="35">
        <v>-879142178</v>
      </c>
      <c r="P21" s="35"/>
      <c r="Q21" s="35">
        <v>0</v>
      </c>
      <c r="R21" s="35"/>
      <c r="S21" s="35">
        <v>-879142178</v>
      </c>
      <c r="T21" s="13"/>
      <c r="U21" s="27">
        <v>-3.1655281810392344E-2</v>
      </c>
    </row>
    <row r="22" spans="1:21" ht="21" x14ac:dyDescent="0.55000000000000004">
      <c r="A22" s="43" t="s">
        <v>61</v>
      </c>
      <c r="C22" s="35">
        <v>0</v>
      </c>
      <c r="D22" s="35"/>
      <c r="E22" s="35">
        <v>-171626350</v>
      </c>
      <c r="F22" s="35"/>
      <c r="G22" s="35">
        <v>0</v>
      </c>
      <c r="H22" s="35"/>
      <c r="I22" s="35">
        <v>-171626350</v>
      </c>
      <c r="J22" s="13"/>
      <c r="K22" s="27">
        <v>-6.1797518209153988E-3</v>
      </c>
      <c r="L22" s="13"/>
      <c r="M22" s="35">
        <v>0</v>
      </c>
      <c r="N22" s="35"/>
      <c r="O22" s="35">
        <v>-171626350</v>
      </c>
      <c r="P22" s="35"/>
      <c r="Q22" s="35">
        <v>0</v>
      </c>
      <c r="R22" s="35"/>
      <c r="S22" s="35">
        <v>-171626350</v>
      </c>
      <c r="T22" s="13"/>
      <c r="U22" s="27">
        <v>-6.1797518209153988E-3</v>
      </c>
    </row>
    <row r="23" spans="1:21" ht="21" x14ac:dyDescent="0.55000000000000004">
      <c r="A23" s="43" t="s">
        <v>62</v>
      </c>
      <c r="C23" s="35">
        <v>0</v>
      </c>
      <c r="D23" s="35"/>
      <c r="E23" s="35">
        <v>-978009273</v>
      </c>
      <c r="F23" s="35"/>
      <c r="G23" s="35">
        <v>0</v>
      </c>
      <c r="H23" s="35"/>
      <c r="I23" s="35">
        <v>-978009273</v>
      </c>
      <c r="J23" s="13"/>
      <c r="K23" s="27">
        <v>-3.5215190357971812E-2</v>
      </c>
      <c r="L23" s="13"/>
      <c r="M23" s="35">
        <v>0</v>
      </c>
      <c r="N23" s="35"/>
      <c r="O23" s="35">
        <v>-978009273</v>
      </c>
      <c r="P23" s="35"/>
      <c r="Q23" s="35">
        <v>0</v>
      </c>
      <c r="R23" s="35"/>
      <c r="S23" s="35">
        <v>-978009273</v>
      </c>
      <c r="T23" s="13"/>
      <c r="U23" s="27">
        <v>-3.5215190357971812E-2</v>
      </c>
    </row>
    <row r="24" spans="1:21" ht="21" x14ac:dyDescent="0.55000000000000004">
      <c r="A24" s="43" t="s">
        <v>63</v>
      </c>
      <c r="C24" s="35">
        <v>0</v>
      </c>
      <c r="D24" s="35"/>
      <c r="E24" s="35">
        <v>-3222967440</v>
      </c>
      <c r="F24" s="35"/>
      <c r="G24" s="35">
        <v>0</v>
      </c>
      <c r="H24" s="35"/>
      <c r="I24" s="35">
        <v>-3222967440</v>
      </c>
      <c r="J24" s="13"/>
      <c r="K24" s="27">
        <v>-0.11604942309902321</v>
      </c>
      <c r="L24" s="13"/>
      <c r="M24" s="35">
        <v>0</v>
      </c>
      <c r="N24" s="35"/>
      <c r="O24" s="35">
        <v>-3222967440</v>
      </c>
      <c r="P24" s="35"/>
      <c r="Q24" s="35">
        <v>0</v>
      </c>
      <c r="R24" s="35"/>
      <c r="S24" s="35">
        <v>-3222967440</v>
      </c>
      <c r="T24" s="13"/>
      <c r="U24" s="27">
        <v>-0.11604942309902321</v>
      </c>
    </row>
    <row r="25" spans="1:21" ht="21" x14ac:dyDescent="0.55000000000000004">
      <c r="A25" s="43" t="s">
        <v>64</v>
      </c>
      <c r="C25" s="35">
        <v>0</v>
      </c>
      <c r="D25" s="35"/>
      <c r="E25" s="35">
        <v>-6409199808</v>
      </c>
      <c r="F25" s="35"/>
      <c r="G25" s="35">
        <v>0</v>
      </c>
      <c r="H25" s="35"/>
      <c r="I25" s="35">
        <v>-6409199808</v>
      </c>
      <c r="J25" s="13"/>
      <c r="K25" s="27">
        <v>-0.23077612606746356</v>
      </c>
      <c r="L25" s="13"/>
      <c r="M25" s="35">
        <v>0</v>
      </c>
      <c r="N25" s="35"/>
      <c r="O25" s="35">
        <v>-6409199808</v>
      </c>
      <c r="P25" s="35"/>
      <c r="Q25" s="35">
        <v>0</v>
      </c>
      <c r="R25" s="35"/>
      <c r="S25" s="35">
        <v>-6409199808</v>
      </c>
      <c r="T25" s="13"/>
      <c r="U25" s="27">
        <v>-0.23077612606746356</v>
      </c>
    </row>
    <row r="26" spans="1:21" ht="21" x14ac:dyDescent="0.55000000000000004">
      <c r="A26" s="43" t="s">
        <v>65</v>
      </c>
      <c r="C26" s="35">
        <v>0</v>
      </c>
      <c r="D26" s="35"/>
      <c r="E26" s="35">
        <v>-86236530</v>
      </c>
      <c r="F26" s="35"/>
      <c r="G26" s="35">
        <v>0</v>
      </c>
      <c r="H26" s="35"/>
      <c r="I26" s="35">
        <v>-86236530</v>
      </c>
      <c r="J26" s="13"/>
      <c r="K26" s="27">
        <v>-3.1051196584727546E-3</v>
      </c>
      <c r="L26" s="13"/>
      <c r="M26" s="35">
        <v>0</v>
      </c>
      <c r="N26" s="35"/>
      <c r="O26" s="35">
        <v>-86236530</v>
      </c>
      <c r="P26" s="35"/>
      <c r="Q26" s="35">
        <v>0</v>
      </c>
      <c r="R26" s="35"/>
      <c r="S26" s="35">
        <v>-86236530</v>
      </c>
      <c r="T26" s="13"/>
      <c r="U26" s="27">
        <v>-3.1051196584727546E-3</v>
      </c>
    </row>
    <row r="27" spans="1:21" ht="21" x14ac:dyDescent="0.55000000000000004">
      <c r="A27" s="43" t="s">
        <v>66</v>
      </c>
      <c r="C27" s="35">
        <v>0</v>
      </c>
      <c r="D27" s="35"/>
      <c r="E27" s="35">
        <v>-14218937976</v>
      </c>
      <c r="F27" s="35"/>
      <c r="G27" s="35">
        <v>0</v>
      </c>
      <c r="H27" s="35"/>
      <c r="I27" s="35">
        <v>-14218937976</v>
      </c>
      <c r="J27" s="13"/>
      <c r="K27" s="27">
        <v>-0.51198145184972543</v>
      </c>
      <c r="L27" s="13"/>
      <c r="M27" s="35">
        <v>0</v>
      </c>
      <c r="N27" s="35"/>
      <c r="O27" s="35">
        <v>-14218937976</v>
      </c>
      <c r="P27" s="35"/>
      <c r="Q27" s="35">
        <v>0</v>
      </c>
      <c r="R27" s="35"/>
      <c r="S27" s="35">
        <v>-14218937976</v>
      </c>
      <c r="T27" s="13"/>
      <c r="U27" s="27">
        <v>-0.51198145184972543</v>
      </c>
    </row>
    <row r="28" spans="1:21" ht="21" x14ac:dyDescent="0.55000000000000004">
      <c r="A28" s="43" t="s">
        <v>67</v>
      </c>
      <c r="C28" s="35">
        <v>0</v>
      </c>
      <c r="D28" s="35"/>
      <c r="E28" s="35">
        <v>-381723432</v>
      </c>
      <c r="F28" s="35"/>
      <c r="G28" s="35">
        <v>0</v>
      </c>
      <c r="H28" s="35"/>
      <c r="I28" s="35">
        <v>-381723432</v>
      </c>
      <c r="J28" s="13"/>
      <c r="K28" s="27">
        <v>-1.3744719700605854E-2</v>
      </c>
      <c r="L28" s="13"/>
      <c r="M28" s="35">
        <v>0</v>
      </c>
      <c r="N28" s="35"/>
      <c r="O28" s="35">
        <v>-381723432</v>
      </c>
      <c r="P28" s="35"/>
      <c r="Q28" s="35">
        <v>0</v>
      </c>
      <c r="R28" s="35"/>
      <c r="S28" s="35">
        <v>-381723432</v>
      </c>
      <c r="T28" s="13"/>
      <c r="U28" s="27">
        <v>-1.3744719700605854E-2</v>
      </c>
    </row>
    <row r="29" spans="1:21" ht="21" x14ac:dyDescent="0.55000000000000004">
      <c r="A29" s="43" t="s">
        <v>68</v>
      </c>
      <c r="C29" s="35">
        <v>0</v>
      </c>
      <c r="D29" s="35"/>
      <c r="E29" s="35">
        <v>-12620947920</v>
      </c>
      <c r="F29" s="35"/>
      <c r="G29" s="35">
        <v>0</v>
      </c>
      <c r="H29" s="35"/>
      <c r="I29" s="35">
        <v>-12620947920</v>
      </c>
      <c r="J29" s="13"/>
      <c r="K29" s="27">
        <v>-0.45444260680424897</v>
      </c>
      <c r="L29" s="13"/>
      <c r="M29" s="35">
        <v>0</v>
      </c>
      <c r="N29" s="35"/>
      <c r="O29" s="35">
        <v>-12620947920</v>
      </c>
      <c r="P29" s="35"/>
      <c r="Q29" s="35">
        <v>0</v>
      </c>
      <c r="R29" s="35"/>
      <c r="S29" s="35">
        <v>-12620947920</v>
      </c>
      <c r="T29" s="13"/>
      <c r="U29" s="27">
        <v>-0.45444260680424897</v>
      </c>
    </row>
    <row r="30" spans="1:21" ht="21" x14ac:dyDescent="0.55000000000000004">
      <c r="A30" s="43" t="s">
        <v>46</v>
      </c>
      <c r="C30" s="35">
        <v>0</v>
      </c>
      <c r="D30" s="35"/>
      <c r="E30" s="35">
        <v>-10948471272</v>
      </c>
      <c r="F30" s="35"/>
      <c r="G30" s="35">
        <v>0</v>
      </c>
      <c r="H30" s="35"/>
      <c r="I30" s="35">
        <v>-10948471272</v>
      </c>
      <c r="J30" s="13"/>
      <c r="K30" s="27">
        <v>-0.39422172224359453</v>
      </c>
      <c r="L30" s="13"/>
      <c r="M30" s="35">
        <v>0</v>
      </c>
      <c r="N30" s="35"/>
      <c r="O30" s="35">
        <v>-10948471272</v>
      </c>
      <c r="P30" s="35"/>
      <c r="Q30" s="35">
        <v>0</v>
      </c>
      <c r="R30" s="35"/>
      <c r="S30" s="35">
        <v>-10948471272</v>
      </c>
      <c r="T30" s="13"/>
      <c r="U30" s="27">
        <v>-0.39422172224359453</v>
      </c>
    </row>
    <row r="31" spans="1:21" ht="21" x14ac:dyDescent="0.55000000000000004">
      <c r="A31" s="43" t="s">
        <v>69</v>
      </c>
      <c r="C31" s="35">
        <v>0</v>
      </c>
      <c r="D31" s="35"/>
      <c r="E31" s="35">
        <v>-2347700458</v>
      </c>
      <c r="F31" s="35"/>
      <c r="G31" s="35">
        <v>0</v>
      </c>
      <c r="H31" s="35"/>
      <c r="I31" s="35">
        <v>-2347700458</v>
      </c>
      <c r="J31" s="13"/>
      <c r="K31" s="27">
        <v>-8.4533675512468903E-2</v>
      </c>
      <c r="L31" s="13"/>
      <c r="M31" s="35">
        <v>0</v>
      </c>
      <c r="N31" s="35"/>
      <c r="O31" s="35">
        <v>-2347700458</v>
      </c>
      <c r="P31" s="35"/>
      <c r="Q31" s="35">
        <v>0</v>
      </c>
      <c r="R31" s="35"/>
      <c r="S31" s="35">
        <v>-2347700458</v>
      </c>
      <c r="T31" s="13"/>
      <c r="U31" s="27">
        <v>-8.4533675512468903E-2</v>
      </c>
    </row>
    <row r="32" spans="1:21" ht="21" x14ac:dyDescent="0.55000000000000004">
      <c r="A32" s="43" t="s">
        <v>70</v>
      </c>
      <c r="C32" s="35">
        <v>0</v>
      </c>
      <c r="D32" s="35"/>
      <c r="E32" s="35">
        <v>922465213</v>
      </c>
      <c r="F32" s="35"/>
      <c r="G32" s="35">
        <v>0</v>
      </c>
      <c r="H32" s="35"/>
      <c r="I32" s="35">
        <v>922465213</v>
      </c>
      <c r="J32" s="13"/>
      <c r="K32" s="27">
        <v>3.3215214795209835E-2</v>
      </c>
      <c r="L32" s="13"/>
      <c r="M32" s="35">
        <v>0</v>
      </c>
      <c r="N32" s="35"/>
      <c r="O32" s="35">
        <v>922465213</v>
      </c>
      <c r="P32" s="35"/>
      <c r="Q32" s="35">
        <v>0</v>
      </c>
      <c r="R32" s="35"/>
      <c r="S32" s="35">
        <v>922465213</v>
      </c>
      <c r="T32" s="13"/>
      <c r="U32" s="27">
        <v>3.3215214795209835E-2</v>
      </c>
    </row>
    <row r="33" spans="1:21" ht="21" x14ac:dyDescent="0.55000000000000004">
      <c r="A33" s="43" t="s">
        <v>71</v>
      </c>
      <c r="C33" s="35">
        <v>0</v>
      </c>
      <c r="D33" s="35"/>
      <c r="E33" s="35">
        <v>-1328646800</v>
      </c>
      <c r="F33" s="35"/>
      <c r="G33" s="35">
        <v>0</v>
      </c>
      <c r="H33" s="35"/>
      <c r="I33" s="35">
        <v>-1328646800</v>
      </c>
      <c r="J33" s="13"/>
      <c r="K33" s="27">
        <v>-4.7840599544611992E-2</v>
      </c>
      <c r="L33" s="13"/>
      <c r="M33" s="35">
        <v>0</v>
      </c>
      <c r="N33" s="35"/>
      <c r="O33" s="35">
        <v>-1328646800</v>
      </c>
      <c r="P33" s="35"/>
      <c r="Q33" s="35">
        <v>0</v>
      </c>
      <c r="R33" s="35"/>
      <c r="S33" s="35">
        <v>-1328646800</v>
      </c>
      <c r="T33" s="13"/>
      <c r="U33" s="27">
        <v>-4.7840599544611992E-2</v>
      </c>
    </row>
    <row r="34" spans="1:21" ht="21" x14ac:dyDescent="0.55000000000000004">
      <c r="A34" s="43" t="s">
        <v>72</v>
      </c>
      <c r="C34" s="35">
        <v>0</v>
      </c>
      <c r="D34" s="35"/>
      <c r="E34" s="35">
        <v>20770819755</v>
      </c>
      <c r="F34" s="35"/>
      <c r="G34" s="35">
        <v>0</v>
      </c>
      <c r="H34" s="35"/>
      <c r="I34" s="35">
        <v>20770819755</v>
      </c>
      <c r="J34" s="13"/>
      <c r="K34" s="27">
        <v>0.7478951291737358</v>
      </c>
      <c r="L34" s="13"/>
      <c r="M34" s="35">
        <v>0</v>
      </c>
      <c r="N34" s="35"/>
      <c r="O34" s="35">
        <v>20770819755</v>
      </c>
      <c r="P34" s="35"/>
      <c r="Q34" s="35">
        <v>0</v>
      </c>
      <c r="R34" s="35"/>
      <c r="S34" s="35">
        <v>20770819755</v>
      </c>
      <c r="T34" s="13"/>
      <c r="U34" s="27">
        <v>0.7478951291737358</v>
      </c>
    </row>
    <row r="35" spans="1:21" ht="21.75" thickBot="1" x14ac:dyDescent="0.6">
      <c r="A35" s="43" t="s">
        <v>73</v>
      </c>
      <c r="C35" s="35">
        <v>0</v>
      </c>
      <c r="D35" s="35"/>
      <c r="E35" s="35">
        <v>1376377380</v>
      </c>
      <c r="F35" s="35"/>
      <c r="G35" s="35">
        <v>0</v>
      </c>
      <c r="H35" s="35"/>
      <c r="I35" s="35">
        <v>1376377380</v>
      </c>
      <c r="J35" s="13"/>
      <c r="K35" s="27">
        <v>4.9559235049406847E-2</v>
      </c>
      <c r="L35" s="13"/>
      <c r="M35" s="35">
        <v>0</v>
      </c>
      <c r="N35" s="35"/>
      <c r="O35" s="35">
        <v>1376377380</v>
      </c>
      <c r="P35" s="35"/>
      <c r="Q35" s="35">
        <v>0</v>
      </c>
      <c r="R35" s="35"/>
      <c r="S35" s="35">
        <v>1376377380</v>
      </c>
      <c r="T35" s="13"/>
      <c r="U35" s="27">
        <v>4.9559235049406847E-2</v>
      </c>
    </row>
    <row r="36" spans="1:21" s="43" customFormat="1" ht="21.75" thickBot="1" x14ac:dyDescent="0.6">
      <c r="A36" s="43" t="s">
        <v>15</v>
      </c>
      <c r="C36" s="39">
        <f>SUM(C8:C35)</f>
        <v>0</v>
      </c>
      <c r="D36" s="12"/>
      <c r="E36" s="40">
        <f>SUM(E8:E35)</f>
        <v>-52293534315</v>
      </c>
      <c r="F36" s="41"/>
      <c r="G36" s="40">
        <f>SUM(G8:G35)</f>
        <v>0</v>
      </c>
      <c r="H36" s="41"/>
      <c r="I36" s="40">
        <f>SUM(I8:I35)</f>
        <v>-52293534315</v>
      </c>
      <c r="J36" s="12"/>
      <c r="K36" s="42">
        <f>SUM(K8:K35)</f>
        <v>-1.8829338496403563</v>
      </c>
      <c r="L36" s="12"/>
      <c r="M36" s="40">
        <f>SUM(M8:M35)</f>
        <v>0</v>
      </c>
      <c r="N36" s="41"/>
      <c r="O36" s="40">
        <f>SUM(O8:O35)</f>
        <v>-52293534315</v>
      </c>
      <c r="P36" s="41"/>
      <c r="Q36" s="40">
        <f>SUM(Q8:Q35)</f>
        <v>0</v>
      </c>
      <c r="R36" s="41"/>
      <c r="S36" s="40">
        <f>SUM(S8:S35)</f>
        <v>-52293534315</v>
      </c>
      <c r="T36" s="12"/>
      <c r="U36" s="42">
        <f>SUM(U8:U35)</f>
        <v>-1.8829338496403563</v>
      </c>
    </row>
    <row r="37" spans="1:21" ht="19.5" thickTop="1" x14ac:dyDescent="0.45"/>
    <row r="39" spans="1:21" x14ac:dyDescent="0.45">
      <c r="K39" s="31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sheetPr>
    <tabColor rgb="FF7030A0"/>
  </sheetPr>
  <dimension ref="A2:K10"/>
  <sheetViews>
    <sheetView rightToLeft="1" workbookViewId="0">
      <selection activeCell="E9" sqref="E9"/>
    </sheetView>
  </sheetViews>
  <sheetFormatPr defaultRowHeight="18.75" x14ac:dyDescent="0.45"/>
  <cols>
    <col min="1" max="1" width="17.125" style="28" bestFit="1" customWidth="1"/>
    <col min="2" max="2" width="0.875" style="28" customWidth="1"/>
    <col min="3" max="3" width="27.125" style="28" customWidth="1"/>
    <col min="4" max="4" width="0.875" style="28" customWidth="1"/>
    <col min="5" max="5" width="32.125" style="28" bestFit="1" customWidth="1"/>
    <col min="6" max="6" width="0.875" style="28" customWidth="1"/>
    <col min="7" max="7" width="27.875" style="28" bestFit="1" customWidth="1"/>
    <col min="8" max="8" width="0.875" style="28" customWidth="1"/>
    <col min="9" max="9" width="32.125" style="28" bestFit="1" customWidth="1"/>
    <col min="10" max="10" width="0.875" style="28" customWidth="1"/>
    <col min="11" max="11" width="27.875" style="28" bestFit="1" customWidth="1"/>
    <col min="12" max="12" width="0.875" style="28" customWidth="1"/>
    <col min="13" max="13" width="8" style="28" customWidth="1"/>
    <col min="14" max="16384" width="9" style="28"/>
  </cols>
  <sheetData>
    <row r="2" spans="1:11" ht="26.25" x14ac:dyDescent="0.45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</row>
    <row r="3" spans="1:11" ht="26.25" x14ac:dyDescent="0.45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</row>
    <row r="4" spans="1:11" ht="26.25" x14ac:dyDescent="0.45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</row>
    <row r="6" spans="1:11" ht="27" thickBot="1" x14ac:dyDescent="0.5">
      <c r="A6" s="66" t="s">
        <v>39</v>
      </c>
      <c r="B6" s="66" t="s">
        <v>39</v>
      </c>
      <c r="C6" s="66" t="s">
        <v>39</v>
      </c>
      <c r="E6" s="66" t="s">
        <v>26</v>
      </c>
      <c r="F6" s="66" t="s">
        <v>26</v>
      </c>
      <c r="G6" s="66" t="s">
        <v>26</v>
      </c>
      <c r="I6" s="66" t="s">
        <v>27</v>
      </c>
      <c r="J6" s="66" t="s">
        <v>27</v>
      </c>
      <c r="K6" s="66" t="s">
        <v>27</v>
      </c>
    </row>
    <row r="7" spans="1:11" ht="27" thickBot="1" x14ac:dyDescent="0.5">
      <c r="A7" s="37" t="s">
        <v>40</v>
      </c>
      <c r="C7" s="37" t="s">
        <v>41</v>
      </c>
      <c r="E7" s="37" t="s">
        <v>42</v>
      </c>
      <c r="G7" s="37" t="s">
        <v>43</v>
      </c>
      <c r="I7" s="37" t="s">
        <v>42</v>
      </c>
      <c r="K7" s="37" t="s">
        <v>43</v>
      </c>
    </row>
    <row r="8" spans="1:11" ht="23.25" thickBot="1" x14ac:dyDescent="0.6">
      <c r="A8" s="50" t="s">
        <v>23</v>
      </c>
      <c r="B8" s="49"/>
      <c r="C8" s="55" t="s">
        <v>74</v>
      </c>
      <c r="D8" s="49"/>
      <c r="E8" s="51">
        <v>80065403660</v>
      </c>
      <c r="F8" s="52"/>
      <c r="G8" s="53">
        <f>+E8/$E$9</f>
        <v>1</v>
      </c>
      <c r="H8" s="52"/>
      <c r="I8" s="51">
        <v>80065403660</v>
      </c>
      <c r="J8" s="49"/>
      <c r="K8" s="54">
        <f>+I8/$I$9</f>
        <v>1</v>
      </c>
    </row>
    <row r="9" spans="1:11" ht="21.75" thickBot="1" x14ac:dyDescent="0.6">
      <c r="C9" s="43" t="s">
        <v>15</v>
      </c>
      <c r="D9" s="43"/>
      <c r="E9" s="39">
        <f>SUM(E8:E8)</f>
        <v>80065403660</v>
      </c>
      <c r="F9" s="12"/>
      <c r="G9" s="42">
        <f>SUM(G8:G8)</f>
        <v>1</v>
      </c>
      <c r="H9" s="12"/>
      <c r="I9" s="39">
        <f>SUM(I8:I8)</f>
        <v>80065403660</v>
      </c>
      <c r="J9" s="12"/>
      <c r="K9" s="42">
        <f>SUM(K8:K8)</f>
        <v>1</v>
      </c>
    </row>
    <row r="10" spans="1:11" ht="19.5" thickTop="1" x14ac:dyDescent="0.45">
      <c r="G10" s="48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221E-EE58-489A-A983-27DC4183B2ED}">
  <sheetPr>
    <tabColor rgb="FF7030A0"/>
  </sheetPr>
  <dimension ref="A2:E10"/>
  <sheetViews>
    <sheetView rightToLeft="1" workbookViewId="0">
      <selection activeCell="E6" sqref="E6"/>
    </sheetView>
  </sheetViews>
  <sheetFormatPr defaultRowHeight="18.75" x14ac:dyDescent="0.2"/>
  <cols>
    <col min="1" max="1" width="15" style="13" customWidth="1"/>
    <col min="2" max="2" width="0.875" style="13" customWidth="1"/>
    <col min="3" max="3" width="25.125" style="13" customWidth="1"/>
    <col min="4" max="4" width="0.875" style="13" customWidth="1"/>
    <col min="5" max="5" width="28.875" style="13" bestFit="1" customWidth="1"/>
    <col min="6" max="6" width="0.875" style="13" customWidth="1"/>
    <col min="7" max="7" width="8" style="13" customWidth="1"/>
    <col min="8" max="16384" width="9" style="13"/>
  </cols>
  <sheetData>
    <row r="2" spans="1:5" ht="26.25" x14ac:dyDescent="0.2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</row>
    <row r="3" spans="1:5" ht="26.25" x14ac:dyDescent="0.2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</row>
    <row r="4" spans="1:5" ht="26.25" x14ac:dyDescent="0.2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</row>
    <row r="6" spans="1:5" ht="27" thickBot="1" x14ac:dyDescent="0.25">
      <c r="A6" s="66" t="s">
        <v>76</v>
      </c>
      <c r="C6" s="44" t="s">
        <v>26</v>
      </c>
      <c r="E6" s="44" t="s">
        <v>27</v>
      </c>
    </row>
    <row r="7" spans="1:5" ht="27" thickBot="1" x14ac:dyDescent="0.25">
      <c r="A7" s="66" t="s">
        <v>76</v>
      </c>
      <c r="C7" s="44" t="s">
        <v>19</v>
      </c>
      <c r="E7" s="44" t="s">
        <v>19</v>
      </c>
    </row>
    <row r="8" spans="1:5" ht="24.75" thickBot="1" x14ac:dyDescent="0.25">
      <c r="A8" s="8" t="s">
        <v>76</v>
      </c>
      <c r="B8" s="6"/>
      <c r="C8" s="9">
        <v>500000</v>
      </c>
      <c r="D8" s="6"/>
      <c r="E8" s="9">
        <v>500000</v>
      </c>
    </row>
    <row r="9" spans="1:5" ht="24.75" thickBot="1" x14ac:dyDescent="0.25">
      <c r="A9" s="6" t="s">
        <v>15</v>
      </c>
      <c r="B9" s="6"/>
      <c r="C9" s="58">
        <f>SUM(C8:C8)</f>
        <v>500000</v>
      </c>
      <c r="D9" s="6"/>
      <c r="E9" s="58">
        <f>SUM(E8:E8)</f>
        <v>500000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sheetPr>
    <tabColor rgb="FF7030A0"/>
  </sheetPr>
  <dimension ref="A2:M9"/>
  <sheetViews>
    <sheetView rightToLeft="1" workbookViewId="0">
      <selection activeCell="I23" sqref="I23"/>
    </sheetView>
  </sheetViews>
  <sheetFormatPr defaultRowHeight="18.75" x14ac:dyDescent="0.2"/>
  <cols>
    <col min="1" max="1" width="17.125" style="13" bestFit="1" customWidth="1"/>
    <col min="2" max="2" width="0.875" style="13" customWidth="1"/>
    <col min="3" max="3" width="18.375" style="13" customWidth="1"/>
    <col min="4" max="4" width="0.875" style="13" customWidth="1"/>
    <col min="5" max="5" width="15.75" style="13" customWidth="1"/>
    <col min="6" max="6" width="0.875" style="13" customWidth="1"/>
    <col min="7" max="7" width="18.375" style="13" customWidth="1"/>
    <col min="8" max="8" width="0.875" style="13" customWidth="1"/>
    <col min="9" max="9" width="19.25" style="13" customWidth="1"/>
    <col min="10" max="10" width="0.875" style="13" customWidth="1"/>
    <col min="11" max="11" width="14" style="13" customWidth="1"/>
    <col min="12" max="12" width="0.875" style="13" customWidth="1"/>
    <col min="13" max="13" width="19.25" style="13" customWidth="1"/>
    <col min="14" max="14" width="0.875" style="13" customWidth="1"/>
    <col min="15" max="15" width="8" style="13" customWidth="1"/>
    <col min="16" max="16384" width="9" style="13"/>
  </cols>
  <sheetData>
    <row r="2" spans="1:13" ht="26.25" x14ac:dyDescent="0.2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</row>
    <row r="3" spans="1:13" ht="26.25" x14ac:dyDescent="0.2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  <c r="L3" s="65" t="s">
        <v>24</v>
      </c>
      <c r="M3" s="65" t="s">
        <v>24</v>
      </c>
    </row>
    <row r="4" spans="1:13" ht="26.25" x14ac:dyDescent="0.2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</row>
    <row r="6" spans="1:13" ht="27" thickBot="1" x14ac:dyDescent="0.25">
      <c r="A6" s="66" t="s">
        <v>25</v>
      </c>
      <c r="B6" s="66" t="s">
        <v>25</v>
      </c>
      <c r="C6" s="66" t="s">
        <v>26</v>
      </c>
      <c r="D6" s="66" t="s">
        <v>26</v>
      </c>
      <c r="E6" s="66" t="s">
        <v>26</v>
      </c>
      <c r="F6" s="66" t="s">
        <v>26</v>
      </c>
      <c r="G6" s="66" t="s">
        <v>26</v>
      </c>
      <c r="I6" s="66" t="s">
        <v>27</v>
      </c>
      <c r="J6" s="66" t="s">
        <v>27</v>
      </c>
      <c r="K6" s="66" t="s">
        <v>27</v>
      </c>
      <c r="L6" s="66" t="s">
        <v>27</v>
      </c>
      <c r="M6" s="66" t="s">
        <v>27</v>
      </c>
    </row>
    <row r="7" spans="1:13" ht="27" thickBot="1" x14ac:dyDescent="0.25">
      <c r="A7" s="11" t="s">
        <v>28</v>
      </c>
      <c r="C7" s="11" t="s">
        <v>29</v>
      </c>
      <c r="E7" s="11" t="s">
        <v>30</v>
      </c>
      <c r="G7" s="11" t="s">
        <v>31</v>
      </c>
      <c r="I7" s="11" t="s">
        <v>29</v>
      </c>
      <c r="K7" s="11" t="s">
        <v>30</v>
      </c>
      <c r="M7" s="11" t="s">
        <v>31</v>
      </c>
    </row>
    <row r="8" spans="1:13" ht="19.5" customHeight="1" thickBot="1" x14ac:dyDescent="0.25">
      <c r="A8" s="12" t="s">
        <v>23</v>
      </c>
      <c r="C8" s="14">
        <v>80065403660</v>
      </c>
      <c r="E8" s="14">
        <v>0</v>
      </c>
      <c r="G8" s="14">
        <f>+C8-E8</f>
        <v>80065403660</v>
      </c>
      <c r="I8" s="14">
        <f>+G8</f>
        <v>80065403660</v>
      </c>
      <c r="K8" s="14">
        <v>0</v>
      </c>
      <c r="M8" s="14">
        <f>+I8-K8</f>
        <v>80065403660</v>
      </c>
    </row>
    <row r="9" spans="1:13" ht="19.5" thickBot="1" x14ac:dyDescent="0.25">
      <c r="A9" s="13" t="s">
        <v>15</v>
      </c>
      <c r="C9" s="15">
        <f>SUM(C8:C8)</f>
        <v>80065403660</v>
      </c>
      <c r="E9" s="15">
        <f>SUM(E8:E8)</f>
        <v>0</v>
      </c>
      <c r="G9" s="15">
        <f>SUM(G8:G8)</f>
        <v>80065403660</v>
      </c>
      <c r="I9" s="15">
        <f>SUM(I8:I8)</f>
        <v>80065403660</v>
      </c>
      <c r="K9" s="15">
        <f>SUM(K8:K8)</f>
        <v>0</v>
      </c>
      <c r="M9" s="15">
        <f>SUM(M8:M8)</f>
        <v>80065403660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sheetPr>
    <tabColor rgb="FF7030A0"/>
  </sheetPr>
  <dimension ref="A1:Q37"/>
  <sheetViews>
    <sheetView rightToLeft="1" topLeftCell="A19" zoomScale="85" zoomScaleNormal="85" workbookViewId="0">
      <selection activeCell="I16" sqref="I16"/>
    </sheetView>
  </sheetViews>
  <sheetFormatPr defaultRowHeight="18.75" x14ac:dyDescent="0.2"/>
  <cols>
    <col min="1" max="1" width="37.375" style="19" bestFit="1" customWidth="1"/>
    <col min="2" max="2" width="0.875" style="19" customWidth="1"/>
    <col min="3" max="3" width="16.625" style="19" customWidth="1"/>
    <col min="4" max="4" width="0.875" style="19" customWidth="1"/>
    <col min="5" max="5" width="20.125" style="19" customWidth="1"/>
    <col min="6" max="6" width="0.875" style="19" customWidth="1"/>
    <col min="7" max="7" width="20.125" style="19" customWidth="1"/>
    <col min="8" max="8" width="0.875" style="19" customWidth="1"/>
    <col min="9" max="9" width="30.25" style="19" bestFit="1" customWidth="1"/>
    <col min="10" max="10" width="0.875" style="19" customWidth="1"/>
    <col min="11" max="11" width="16.625" style="19" customWidth="1"/>
    <col min="12" max="12" width="0.875" style="19" customWidth="1"/>
    <col min="13" max="13" width="20.125" style="19" customWidth="1"/>
    <col min="14" max="14" width="0.875" style="19" customWidth="1"/>
    <col min="15" max="15" width="20.125" style="19" customWidth="1"/>
    <col min="16" max="16" width="0.875" style="19" customWidth="1"/>
    <col min="17" max="17" width="29.75" style="19" customWidth="1"/>
    <col min="18" max="18" width="0.875" style="19" customWidth="1"/>
    <col min="19" max="16384" width="9" style="19"/>
  </cols>
  <sheetData>
    <row r="1" spans="1:17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6.25" x14ac:dyDescent="0.2">
      <c r="A2" s="68" t="s">
        <v>0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</row>
    <row r="3" spans="1:17" ht="26.25" x14ac:dyDescent="0.2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  <c r="L3" s="68" t="s">
        <v>24</v>
      </c>
      <c r="M3" s="68" t="s">
        <v>24</v>
      </c>
      <c r="N3" s="68" t="s">
        <v>24</v>
      </c>
      <c r="O3" s="68" t="s">
        <v>24</v>
      </c>
      <c r="P3" s="68" t="s">
        <v>24</v>
      </c>
      <c r="Q3" s="68" t="s">
        <v>24</v>
      </c>
    </row>
    <row r="4" spans="1:17" ht="26.25" x14ac:dyDescent="0.2">
      <c r="A4" s="68" t="s">
        <v>2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  <c r="N4" s="68" t="s">
        <v>2</v>
      </c>
      <c r="O4" s="68" t="s">
        <v>2</v>
      </c>
      <c r="P4" s="68" t="s">
        <v>2</v>
      </c>
      <c r="Q4" s="68" t="s">
        <v>2</v>
      </c>
    </row>
    <row r="6" spans="1:17" ht="27" thickBot="1" x14ac:dyDescent="0.25">
      <c r="A6" s="69" t="s">
        <v>3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H6" s="69" t="s">
        <v>26</v>
      </c>
      <c r="I6" s="69" t="s">
        <v>26</v>
      </c>
      <c r="K6" s="69" t="s">
        <v>27</v>
      </c>
      <c r="L6" s="69" t="s">
        <v>27</v>
      </c>
      <c r="M6" s="69" t="s">
        <v>27</v>
      </c>
      <c r="N6" s="69" t="s">
        <v>27</v>
      </c>
      <c r="O6" s="69" t="s">
        <v>27</v>
      </c>
      <c r="P6" s="69" t="s">
        <v>27</v>
      </c>
      <c r="Q6" s="69" t="s">
        <v>27</v>
      </c>
    </row>
    <row r="7" spans="1:17" ht="27" thickBot="1" x14ac:dyDescent="0.25">
      <c r="A7" s="69" t="s">
        <v>3</v>
      </c>
      <c r="C7" s="18" t="s">
        <v>7</v>
      </c>
      <c r="E7" s="18" t="s">
        <v>32</v>
      </c>
      <c r="G7" s="18" t="s">
        <v>33</v>
      </c>
      <c r="I7" s="18" t="s">
        <v>34</v>
      </c>
      <c r="K7" s="18" t="s">
        <v>7</v>
      </c>
      <c r="M7" s="18" t="s">
        <v>32</v>
      </c>
      <c r="O7" s="18" t="s">
        <v>33</v>
      </c>
      <c r="Q7" s="18" t="s">
        <v>34</v>
      </c>
    </row>
    <row r="8" spans="1:17" ht="21" x14ac:dyDescent="0.2">
      <c r="A8" s="4" t="s">
        <v>47</v>
      </c>
      <c r="B8" s="21"/>
      <c r="C8" s="22">
        <v>66200000</v>
      </c>
      <c r="D8" s="22"/>
      <c r="E8" s="22">
        <v>202485400470</v>
      </c>
      <c r="F8" s="22"/>
      <c r="G8" s="22">
        <v>204043175488</v>
      </c>
      <c r="H8" s="22"/>
      <c r="I8" s="22">
        <v>-1557775018</v>
      </c>
      <c r="J8" s="22"/>
      <c r="K8" s="22">
        <v>66200000</v>
      </c>
      <c r="L8" s="22"/>
      <c r="M8" s="22">
        <v>202485400470</v>
      </c>
      <c r="N8" s="22"/>
      <c r="O8" s="22">
        <v>204043175488</v>
      </c>
      <c r="P8" s="22"/>
      <c r="Q8" s="22">
        <v>-1557775018</v>
      </c>
    </row>
    <row r="9" spans="1:17" ht="21" x14ac:dyDescent="0.2">
      <c r="A9" s="4" t="s">
        <v>48</v>
      </c>
      <c r="B9" s="21"/>
      <c r="C9" s="22">
        <v>915853</v>
      </c>
      <c r="D9" s="22"/>
      <c r="E9" s="22">
        <v>52603124321</v>
      </c>
      <c r="F9" s="22"/>
      <c r="G9" s="22">
        <v>52362070240</v>
      </c>
      <c r="H9" s="22"/>
      <c r="I9" s="22">
        <v>241054081</v>
      </c>
      <c r="J9" s="22"/>
      <c r="K9" s="22">
        <v>915853</v>
      </c>
      <c r="L9" s="22"/>
      <c r="M9" s="22">
        <v>52603124321</v>
      </c>
      <c r="N9" s="22"/>
      <c r="O9" s="22">
        <v>52362070240</v>
      </c>
      <c r="P9" s="22"/>
      <c r="Q9" s="22">
        <v>241054081</v>
      </c>
    </row>
    <row r="10" spans="1:17" ht="21" x14ac:dyDescent="0.2">
      <c r="A10" s="4" t="s">
        <v>49</v>
      </c>
      <c r="B10" s="21"/>
      <c r="C10" s="22">
        <v>35000000</v>
      </c>
      <c r="D10" s="22"/>
      <c r="E10" s="22">
        <v>194137965000</v>
      </c>
      <c r="F10" s="22"/>
      <c r="G10" s="22">
        <v>198264541200</v>
      </c>
      <c r="H10" s="22"/>
      <c r="I10" s="22">
        <v>-4126576200</v>
      </c>
      <c r="J10" s="22"/>
      <c r="K10" s="22">
        <v>35000000</v>
      </c>
      <c r="L10" s="22"/>
      <c r="M10" s="22">
        <v>194137965000</v>
      </c>
      <c r="N10" s="22"/>
      <c r="O10" s="22">
        <v>198264541200</v>
      </c>
      <c r="P10" s="22"/>
      <c r="Q10" s="22">
        <v>-4126576200</v>
      </c>
    </row>
    <row r="11" spans="1:17" ht="21" x14ac:dyDescent="0.2">
      <c r="A11" s="4" t="s">
        <v>50</v>
      </c>
      <c r="B11" s="21"/>
      <c r="C11" s="22">
        <v>1620000</v>
      </c>
      <c r="D11" s="22"/>
      <c r="E11" s="22">
        <v>48230311950</v>
      </c>
      <c r="F11" s="22"/>
      <c r="G11" s="22">
        <v>49941305568</v>
      </c>
      <c r="H11" s="22"/>
      <c r="I11" s="22">
        <v>-1710993618</v>
      </c>
      <c r="J11" s="22"/>
      <c r="K11" s="22">
        <v>1620000</v>
      </c>
      <c r="L11" s="22"/>
      <c r="M11" s="22">
        <v>48230311950</v>
      </c>
      <c r="N11" s="22"/>
      <c r="O11" s="22">
        <v>49941305568</v>
      </c>
      <c r="P11" s="22"/>
      <c r="Q11" s="22">
        <v>-1710993618</v>
      </c>
    </row>
    <row r="12" spans="1:17" ht="21" x14ac:dyDescent="0.2">
      <c r="A12" s="4" t="s">
        <v>51</v>
      </c>
      <c r="B12" s="21"/>
      <c r="C12" s="22">
        <v>2247441</v>
      </c>
      <c r="D12" s="22"/>
      <c r="E12" s="22">
        <v>55963421588</v>
      </c>
      <c r="F12" s="22"/>
      <c r="G12" s="22">
        <v>55449723058</v>
      </c>
      <c r="H12" s="22"/>
      <c r="I12" s="22">
        <v>513698530</v>
      </c>
      <c r="J12" s="22"/>
      <c r="K12" s="22">
        <v>2247441</v>
      </c>
      <c r="L12" s="22"/>
      <c r="M12" s="22">
        <v>55963421588</v>
      </c>
      <c r="N12" s="22"/>
      <c r="O12" s="22">
        <v>55449723058</v>
      </c>
      <c r="P12" s="22"/>
      <c r="Q12" s="22">
        <v>513698530</v>
      </c>
    </row>
    <row r="13" spans="1:17" s="38" customFormat="1" ht="21" x14ac:dyDescent="0.2">
      <c r="A13" s="4" t="s">
        <v>52</v>
      </c>
      <c r="B13" s="21"/>
      <c r="C13" s="22">
        <v>1015338</v>
      </c>
      <c r="D13" s="22"/>
      <c r="E13" s="22">
        <v>101938970629</v>
      </c>
      <c r="F13" s="22"/>
      <c r="G13" s="22">
        <v>103486374203</v>
      </c>
      <c r="H13" s="22"/>
      <c r="I13" s="22">
        <v>-1547403574</v>
      </c>
      <c r="J13" s="22"/>
      <c r="K13" s="22">
        <v>1015338</v>
      </c>
      <c r="L13" s="22"/>
      <c r="M13" s="22">
        <v>101938970629</v>
      </c>
      <c r="N13" s="22"/>
      <c r="O13" s="22">
        <v>103486374203</v>
      </c>
      <c r="P13" s="22"/>
      <c r="Q13" s="22">
        <v>-1547403574</v>
      </c>
    </row>
    <row r="14" spans="1:17" s="38" customFormat="1" ht="21" x14ac:dyDescent="0.2">
      <c r="A14" s="4" t="s">
        <v>53</v>
      </c>
      <c r="B14" s="21"/>
      <c r="C14" s="22">
        <v>1008050</v>
      </c>
      <c r="D14" s="22"/>
      <c r="E14" s="22">
        <v>72648777431</v>
      </c>
      <c r="F14" s="22"/>
      <c r="G14" s="22">
        <v>74599673634</v>
      </c>
      <c r="H14" s="22"/>
      <c r="I14" s="22">
        <v>-1950896203</v>
      </c>
      <c r="J14" s="22"/>
      <c r="K14" s="22">
        <v>1008050</v>
      </c>
      <c r="L14" s="22"/>
      <c r="M14" s="22">
        <v>72648777431</v>
      </c>
      <c r="N14" s="22"/>
      <c r="O14" s="22">
        <v>74599673634</v>
      </c>
      <c r="P14" s="22"/>
      <c r="Q14" s="22">
        <v>-1950896203</v>
      </c>
    </row>
    <row r="15" spans="1:17" s="38" customFormat="1" ht="21" x14ac:dyDescent="0.2">
      <c r="A15" s="4" t="s">
        <v>54</v>
      </c>
      <c r="B15" s="21"/>
      <c r="C15" s="22">
        <v>8995822</v>
      </c>
      <c r="D15" s="22"/>
      <c r="E15" s="22">
        <v>120542161660</v>
      </c>
      <c r="F15" s="22"/>
      <c r="G15" s="22">
        <v>123545416503</v>
      </c>
      <c r="H15" s="22"/>
      <c r="I15" s="22">
        <v>-3003254843</v>
      </c>
      <c r="J15" s="22"/>
      <c r="K15" s="22">
        <v>8995822</v>
      </c>
      <c r="L15" s="22"/>
      <c r="M15" s="22">
        <v>120542161660</v>
      </c>
      <c r="N15" s="22"/>
      <c r="O15" s="22">
        <v>123545416503</v>
      </c>
      <c r="P15" s="22"/>
      <c r="Q15" s="22">
        <v>-3003254843</v>
      </c>
    </row>
    <row r="16" spans="1:17" s="38" customFormat="1" ht="21" x14ac:dyDescent="0.2">
      <c r="A16" s="4" t="s">
        <v>55</v>
      </c>
      <c r="B16" s="21"/>
      <c r="C16" s="22">
        <v>19000000</v>
      </c>
      <c r="D16" s="22"/>
      <c r="E16" s="22">
        <v>77965329600</v>
      </c>
      <c r="F16" s="22"/>
      <c r="G16" s="22">
        <v>82135511388</v>
      </c>
      <c r="H16" s="22"/>
      <c r="I16" s="22">
        <v>-4170181788</v>
      </c>
      <c r="J16" s="22"/>
      <c r="K16" s="22">
        <v>19000000</v>
      </c>
      <c r="L16" s="22"/>
      <c r="M16" s="22">
        <v>77965329600</v>
      </c>
      <c r="N16" s="22"/>
      <c r="O16" s="22">
        <v>82135511388</v>
      </c>
      <c r="P16" s="22"/>
      <c r="Q16" s="22">
        <v>-4170181788</v>
      </c>
    </row>
    <row r="17" spans="1:17" ht="21" x14ac:dyDescent="0.2">
      <c r="A17" s="4" t="s">
        <v>56</v>
      </c>
      <c r="B17" s="21"/>
      <c r="C17" s="22">
        <v>72873</v>
      </c>
      <c r="D17" s="22"/>
      <c r="E17" s="22">
        <v>1716813913</v>
      </c>
      <c r="F17" s="22"/>
      <c r="G17" s="22">
        <v>1740501856</v>
      </c>
      <c r="H17" s="22"/>
      <c r="I17" s="22">
        <v>-23687943</v>
      </c>
      <c r="J17" s="22"/>
      <c r="K17" s="22">
        <v>72873</v>
      </c>
      <c r="L17" s="22"/>
      <c r="M17" s="22">
        <v>1716813913</v>
      </c>
      <c r="N17" s="22"/>
      <c r="O17" s="22">
        <v>1740501856</v>
      </c>
      <c r="P17" s="22"/>
      <c r="Q17" s="22">
        <v>-23687943</v>
      </c>
    </row>
    <row r="18" spans="1:17" ht="21" x14ac:dyDescent="0.2">
      <c r="A18" s="4" t="s">
        <v>57</v>
      </c>
      <c r="B18" s="21"/>
      <c r="C18" s="22">
        <v>7492399</v>
      </c>
      <c r="D18" s="22"/>
      <c r="E18" s="22">
        <v>203697855830</v>
      </c>
      <c r="F18" s="22"/>
      <c r="G18" s="22">
        <v>207505113972</v>
      </c>
      <c r="H18" s="22"/>
      <c r="I18" s="22">
        <v>-3807258142</v>
      </c>
      <c r="J18" s="22"/>
      <c r="K18" s="22">
        <v>7492399</v>
      </c>
      <c r="L18" s="22"/>
      <c r="M18" s="22">
        <v>203697855830</v>
      </c>
      <c r="N18" s="22"/>
      <c r="O18" s="22">
        <v>207505113972</v>
      </c>
      <c r="P18" s="22"/>
      <c r="Q18" s="22">
        <v>-3807258142</v>
      </c>
    </row>
    <row r="19" spans="1:17" ht="21" x14ac:dyDescent="0.2">
      <c r="A19" s="4" t="s">
        <v>58</v>
      </c>
      <c r="B19" s="21"/>
      <c r="C19" s="22">
        <v>7224613</v>
      </c>
      <c r="D19" s="22"/>
      <c r="E19" s="22">
        <v>107868030821</v>
      </c>
      <c r="F19" s="22"/>
      <c r="G19" s="22">
        <v>108506488396</v>
      </c>
      <c r="H19" s="22"/>
      <c r="I19" s="22">
        <v>-638457575</v>
      </c>
      <c r="J19" s="22"/>
      <c r="K19" s="22">
        <v>7224613</v>
      </c>
      <c r="L19" s="22"/>
      <c r="M19" s="22">
        <v>107868030821</v>
      </c>
      <c r="N19" s="22"/>
      <c r="O19" s="22">
        <v>108506488396</v>
      </c>
      <c r="P19" s="22"/>
      <c r="Q19" s="22">
        <v>-638457575</v>
      </c>
    </row>
    <row r="20" spans="1:17" ht="21" x14ac:dyDescent="0.2">
      <c r="A20" s="4" t="s">
        <v>59</v>
      </c>
      <c r="B20" s="21"/>
      <c r="C20" s="22">
        <v>121456</v>
      </c>
      <c r="D20" s="22"/>
      <c r="E20" s="22">
        <v>4051810783</v>
      </c>
      <c r="F20" s="22"/>
      <c r="G20" s="22">
        <v>4039665716</v>
      </c>
      <c r="H20" s="22"/>
      <c r="I20" s="22">
        <v>12145067</v>
      </c>
      <c r="J20" s="22"/>
      <c r="K20" s="22">
        <v>121456</v>
      </c>
      <c r="L20" s="22"/>
      <c r="M20" s="22">
        <v>4051810783</v>
      </c>
      <c r="N20" s="22"/>
      <c r="O20" s="22">
        <v>4039665716</v>
      </c>
      <c r="P20" s="22"/>
      <c r="Q20" s="22">
        <v>12145067</v>
      </c>
    </row>
    <row r="21" spans="1:17" ht="21" x14ac:dyDescent="0.2">
      <c r="A21" s="4" t="s">
        <v>60</v>
      </c>
      <c r="B21" s="21"/>
      <c r="C21" s="22">
        <v>4792243</v>
      </c>
      <c r="D21" s="22"/>
      <c r="E21" s="22">
        <v>148818898775</v>
      </c>
      <c r="F21" s="22"/>
      <c r="G21" s="22">
        <v>149698040953</v>
      </c>
      <c r="H21" s="22"/>
      <c r="I21" s="22">
        <v>-879142178</v>
      </c>
      <c r="J21" s="22"/>
      <c r="K21" s="22">
        <v>4792243</v>
      </c>
      <c r="L21" s="22"/>
      <c r="M21" s="22">
        <v>148818898775</v>
      </c>
      <c r="N21" s="22"/>
      <c r="O21" s="22">
        <v>149698040953</v>
      </c>
      <c r="P21" s="22"/>
      <c r="Q21" s="22">
        <v>-879142178</v>
      </c>
    </row>
    <row r="22" spans="1:17" ht="21" x14ac:dyDescent="0.2">
      <c r="A22" s="4" t="s">
        <v>61</v>
      </c>
      <c r="B22" s="21"/>
      <c r="C22" s="22">
        <v>6821041</v>
      </c>
      <c r="D22" s="22"/>
      <c r="E22" s="22">
        <v>130862797056</v>
      </c>
      <c r="F22" s="22"/>
      <c r="G22" s="22">
        <v>131034423406</v>
      </c>
      <c r="H22" s="22"/>
      <c r="I22" s="22">
        <v>-171626350</v>
      </c>
      <c r="J22" s="22"/>
      <c r="K22" s="22">
        <v>6821041</v>
      </c>
      <c r="L22" s="22"/>
      <c r="M22" s="22">
        <v>130862797056</v>
      </c>
      <c r="N22" s="22"/>
      <c r="O22" s="22">
        <v>131034423406</v>
      </c>
      <c r="P22" s="22"/>
      <c r="Q22" s="22">
        <v>-171626350</v>
      </c>
    </row>
    <row r="23" spans="1:17" ht="21" x14ac:dyDescent="0.2">
      <c r="A23" s="4" t="s">
        <v>62</v>
      </c>
      <c r="B23" s="21"/>
      <c r="C23" s="22">
        <v>5478878</v>
      </c>
      <c r="D23" s="22"/>
      <c r="E23" s="22">
        <v>159467039631</v>
      </c>
      <c r="F23" s="22"/>
      <c r="G23" s="22">
        <v>160445048904</v>
      </c>
      <c r="H23" s="22"/>
      <c r="I23" s="22">
        <v>-978009273</v>
      </c>
      <c r="J23" s="22"/>
      <c r="K23" s="22">
        <v>5478878</v>
      </c>
      <c r="L23" s="22"/>
      <c r="M23" s="22">
        <v>159467039631</v>
      </c>
      <c r="N23" s="22"/>
      <c r="O23" s="22">
        <v>160445048904</v>
      </c>
      <c r="P23" s="22"/>
      <c r="Q23" s="22">
        <v>-978009273</v>
      </c>
    </row>
    <row r="24" spans="1:17" ht="21" x14ac:dyDescent="0.2">
      <c r="A24" s="4" t="s">
        <v>63</v>
      </c>
      <c r="B24" s="21"/>
      <c r="C24" s="22">
        <v>13600000</v>
      </c>
      <c r="D24" s="22"/>
      <c r="E24" s="22">
        <v>72327078000</v>
      </c>
      <c r="F24" s="22"/>
      <c r="G24" s="22">
        <v>75550045440</v>
      </c>
      <c r="H24" s="22"/>
      <c r="I24" s="22">
        <v>-3222967440</v>
      </c>
      <c r="J24" s="22"/>
      <c r="K24" s="22">
        <v>13600000</v>
      </c>
      <c r="L24" s="22"/>
      <c r="M24" s="22">
        <v>72327078000</v>
      </c>
      <c r="N24" s="22"/>
      <c r="O24" s="22">
        <v>75550045440</v>
      </c>
      <c r="P24" s="22"/>
      <c r="Q24" s="22">
        <v>-3222967440</v>
      </c>
    </row>
    <row r="25" spans="1:17" ht="21" x14ac:dyDescent="0.2">
      <c r="A25" s="4" t="s">
        <v>64</v>
      </c>
      <c r="B25" s="21"/>
      <c r="C25" s="22">
        <v>9600000</v>
      </c>
      <c r="D25" s="22"/>
      <c r="E25" s="22">
        <v>93138508800</v>
      </c>
      <c r="F25" s="22"/>
      <c r="G25" s="22">
        <v>99547708608</v>
      </c>
      <c r="H25" s="22"/>
      <c r="I25" s="22">
        <v>-6409199808</v>
      </c>
      <c r="J25" s="22"/>
      <c r="K25" s="22">
        <v>9600000</v>
      </c>
      <c r="L25" s="22"/>
      <c r="M25" s="22">
        <v>93138508800</v>
      </c>
      <c r="N25" s="22"/>
      <c r="O25" s="22">
        <v>99547708608</v>
      </c>
      <c r="P25" s="22"/>
      <c r="Q25" s="22">
        <v>-6409199808</v>
      </c>
    </row>
    <row r="26" spans="1:17" ht="21" x14ac:dyDescent="0.2">
      <c r="A26" s="4" t="s">
        <v>65</v>
      </c>
      <c r="B26" s="21"/>
      <c r="C26" s="22">
        <v>67816135</v>
      </c>
      <c r="D26" s="22"/>
      <c r="E26" s="22">
        <v>246056095838</v>
      </c>
      <c r="F26" s="22"/>
      <c r="G26" s="22">
        <v>246142332368</v>
      </c>
      <c r="H26" s="22"/>
      <c r="I26" s="22">
        <v>-86236530</v>
      </c>
      <c r="J26" s="22"/>
      <c r="K26" s="22">
        <v>67816135</v>
      </c>
      <c r="L26" s="22"/>
      <c r="M26" s="22">
        <v>246056095838</v>
      </c>
      <c r="N26" s="22"/>
      <c r="O26" s="22">
        <v>246142332368</v>
      </c>
      <c r="P26" s="22"/>
      <c r="Q26" s="22">
        <v>-86236530</v>
      </c>
    </row>
    <row r="27" spans="1:17" ht="21" x14ac:dyDescent="0.2">
      <c r="A27" s="4" t="s">
        <v>66</v>
      </c>
      <c r="B27" s="21"/>
      <c r="C27" s="22">
        <v>17306854</v>
      </c>
      <c r="D27" s="22"/>
      <c r="E27" s="22">
        <v>449193260290</v>
      </c>
      <c r="F27" s="22"/>
      <c r="G27" s="22">
        <v>463412198266</v>
      </c>
      <c r="H27" s="22"/>
      <c r="I27" s="22">
        <v>-14218937976</v>
      </c>
      <c r="J27" s="22"/>
      <c r="K27" s="22">
        <v>17306854</v>
      </c>
      <c r="L27" s="22"/>
      <c r="M27" s="22">
        <v>449193260290</v>
      </c>
      <c r="N27" s="22"/>
      <c r="O27" s="22">
        <v>463412198266</v>
      </c>
      <c r="P27" s="22"/>
      <c r="Q27" s="22">
        <v>-14218937976</v>
      </c>
    </row>
    <row r="28" spans="1:17" ht="21" x14ac:dyDescent="0.2">
      <c r="A28" s="4" t="s">
        <v>67</v>
      </c>
      <c r="B28" s="21"/>
      <c r="C28" s="22">
        <v>2424943</v>
      </c>
      <c r="D28" s="22"/>
      <c r="E28" s="22">
        <v>30613535282</v>
      </c>
      <c r="F28" s="22"/>
      <c r="G28" s="22">
        <v>30995258714</v>
      </c>
      <c r="H28" s="22"/>
      <c r="I28" s="22">
        <v>-381723432</v>
      </c>
      <c r="J28" s="22"/>
      <c r="K28" s="22">
        <v>2424943</v>
      </c>
      <c r="L28" s="22"/>
      <c r="M28" s="22">
        <v>30613535282</v>
      </c>
      <c r="N28" s="22"/>
      <c r="O28" s="22">
        <v>30995258714</v>
      </c>
      <c r="P28" s="22"/>
      <c r="Q28" s="22">
        <v>-381723432</v>
      </c>
    </row>
    <row r="29" spans="1:17" ht="21" x14ac:dyDescent="0.2">
      <c r="A29" s="4" t="s">
        <v>68</v>
      </c>
      <c r="B29" s="21"/>
      <c r="C29" s="22">
        <v>48000000</v>
      </c>
      <c r="D29" s="22"/>
      <c r="E29" s="22">
        <v>238572000000</v>
      </c>
      <c r="F29" s="22"/>
      <c r="G29" s="22">
        <v>251192947920</v>
      </c>
      <c r="H29" s="22"/>
      <c r="I29" s="22">
        <v>-12620947920</v>
      </c>
      <c r="J29" s="22"/>
      <c r="K29" s="22">
        <v>48000000</v>
      </c>
      <c r="L29" s="22"/>
      <c r="M29" s="22">
        <v>238572000000</v>
      </c>
      <c r="N29" s="22"/>
      <c r="O29" s="22">
        <v>251192947920</v>
      </c>
      <c r="P29" s="22"/>
      <c r="Q29" s="22">
        <v>-12620947920</v>
      </c>
    </row>
    <row r="30" spans="1:17" ht="21" x14ac:dyDescent="0.2">
      <c r="A30" s="4" t="s">
        <v>46</v>
      </c>
      <c r="B30" s="21"/>
      <c r="C30" s="22">
        <v>74805</v>
      </c>
      <c r="D30" s="22"/>
      <c r="E30" s="22">
        <v>489048303227</v>
      </c>
      <c r="F30" s="22"/>
      <c r="G30" s="22">
        <v>499996774499</v>
      </c>
      <c r="H30" s="22"/>
      <c r="I30" s="22">
        <v>-10948471272</v>
      </c>
      <c r="J30" s="22"/>
      <c r="K30" s="22">
        <v>74805</v>
      </c>
      <c r="L30" s="22"/>
      <c r="M30" s="22">
        <v>489048303227</v>
      </c>
      <c r="N30" s="22"/>
      <c r="O30" s="22">
        <v>499996774499</v>
      </c>
      <c r="P30" s="22"/>
      <c r="Q30" s="22">
        <v>-10948471272</v>
      </c>
    </row>
    <row r="31" spans="1:17" ht="21" x14ac:dyDescent="0.2">
      <c r="A31" s="4" t="s">
        <v>69</v>
      </c>
      <c r="B31" s="21"/>
      <c r="C31" s="22">
        <v>2425000</v>
      </c>
      <c r="D31" s="22"/>
      <c r="E31" s="22">
        <v>48139107862</v>
      </c>
      <c r="F31" s="22"/>
      <c r="G31" s="22">
        <v>50486808320</v>
      </c>
      <c r="H31" s="22"/>
      <c r="I31" s="22">
        <v>-2347700458</v>
      </c>
      <c r="J31" s="22"/>
      <c r="K31" s="22">
        <v>2425000</v>
      </c>
      <c r="L31" s="22"/>
      <c r="M31" s="22">
        <v>48139107862</v>
      </c>
      <c r="N31" s="22"/>
      <c r="O31" s="22">
        <v>50486808320</v>
      </c>
      <c r="P31" s="22"/>
      <c r="Q31" s="22">
        <v>-2347700458</v>
      </c>
    </row>
    <row r="32" spans="1:17" ht="21" x14ac:dyDescent="0.2">
      <c r="A32" s="4" t="s">
        <v>70</v>
      </c>
      <c r="B32" s="21"/>
      <c r="C32" s="22">
        <v>1277000</v>
      </c>
      <c r="D32" s="22"/>
      <c r="E32" s="22">
        <v>51410774925</v>
      </c>
      <c r="F32" s="22"/>
      <c r="G32" s="22">
        <v>50488309712</v>
      </c>
      <c r="H32" s="22"/>
      <c r="I32" s="22">
        <v>922465213</v>
      </c>
      <c r="J32" s="22"/>
      <c r="K32" s="22">
        <v>1277000</v>
      </c>
      <c r="L32" s="22"/>
      <c r="M32" s="22">
        <v>51410774925</v>
      </c>
      <c r="N32" s="22"/>
      <c r="O32" s="22">
        <v>50488309712</v>
      </c>
      <c r="P32" s="22"/>
      <c r="Q32" s="22">
        <v>922465213</v>
      </c>
    </row>
    <row r="33" spans="1:17" ht="21" x14ac:dyDescent="0.2">
      <c r="A33" s="4" t="s">
        <v>71</v>
      </c>
      <c r="B33" s="21"/>
      <c r="C33" s="22">
        <v>10000000</v>
      </c>
      <c r="D33" s="22"/>
      <c r="E33" s="22">
        <v>61829910000</v>
      </c>
      <c r="F33" s="22"/>
      <c r="G33" s="22">
        <v>63158556800</v>
      </c>
      <c r="H33" s="22"/>
      <c r="I33" s="22">
        <v>-1328646800</v>
      </c>
      <c r="J33" s="22"/>
      <c r="K33" s="22">
        <v>10000000</v>
      </c>
      <c r="L33" s="22"/>
      <c r="M33" s="22">
        <v>61829910000</v>
      </c>
      <c r="N33" s="22"/>
      <c r="O33" s="22">
        <v>63158556800</v>
      </c>
      <c r="P33" s="22"/>
      <c r="Q33" s="22">
        <v>-1328646800</v>
      </c>
    </row>
    <row r="34" spans="1:17" ht="21" x14ac:dyDescent="0.2">
      <c r="A34" s="4" t="s">
        <v>75</v>
      </c>
      <c r="B34" s="21"/>
      <c r="C34" s="22">
        <v>45650000</v>
      </c>
      <c r="D34" s="22"/>
      <c r="E34" s="22">
        <v>524120317875</v>
      </c>
      <c r="F34" s="22"/>
      <c r="G34" s="22">
        <v>503349498120</v>
      </c>
      <c r="H34" s="22"/>
      <c r="I34" s="22">
        <v>20770819755</v>
      </c>
      <c r="J34" s="22"/>
      <c r="K34" s="22">
        <v>45650000</v>
      </c>
      <c r="L34" s="22"/>
      <c r="M34" s="22">
        <v>524120317875</v>
      </c>
      <c r="N34" s="22"/>
      <c r="O34" s="22">
        <v>503349498120</v>
      </c>
      <c r="P34" s="22"/>
      <c r="Q34" s="22">
        <v>20770819755</v>
      </c>
    </row>
    <row r="35" spans="1:17" ht="21.75" thickBot="1" x14ac:dyDescent="0.25">
      <c r="A35" s="4" t="s">
        <v>73</v>
      </c>
      <c r="B35" s="21"/>
      <c r="C35" s="22">
        <v>5802988</v>
      </c>
      <c r="D35" s="22"/>
      <c r="E35" s="22">
        <v>107120306311</v>
      </c>
      <c r="F35" s="22"/>
      <c r="G35" s="22">
        <v>105743928931</v>
      </c>
      <c r="H35" s="22"/>
      <c r="I35" s="57">
        <v>1376377380</v>
      </c>
      <c r="J35" s="22"/>
      <c r="K35" s="22">
        <v>5802988</v>
      </c>
      <c r="L35" s="22"/>
      <c r="M35" s="22">
        <v>107120306311</v>
      </c>
      <c r="N35" s="22"/>
      <c r="O35" s="22">
        <v>105743928931</v>
      </c>
      <c r="P35" s="22"/>
      <c r="Q35" s="22">
        <v>1376377380</v>
      </c>
    </row>
    <row r="36" spans="1:17" ht="19.5" thickBot="1" x14ac:dyDescent="0.25">
      <c r="E36" s="20">
        <f>SUM(E8:E35)</f>
        <v>4094567907868</v>
      </c>
      <c r="G36" s="20">
        <f>SUM(G8:G35)</f>
        <v>4146861442183</v>
      </c>
      <c r="I36" s="56">
        <f>SUM(I8:I35)</f>
        <v>-52293534315</v>
      </c>
      <c r="K36" s="19" t="s">
        <v>15</v>
      </c>
      <c r="M36" s="20">
        <f>SUM(M8:M35)</f>
        <v>4094567907868</v>
      </c>
      <c r="O36" s="20">
        <f>SUM(O8:O35)</f>
        <v>4146861442183</v>
      </c>
      <c r="Q36" s="34">
        <f>SUM(Q8:Q35)</f>
        <v>-52293534315</v>
      </c>
    </row>
    <row r="37" spans="1:17" ht="19.5" thickTop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2024-12-29T09:57:36Z</dcterms:modified>
</cp:coreProperties>
</file>