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دی\بخشی\final\"/>
    </mc:Choice>
  </mc:AlternateContent>
  <xr:revisionPtr revIDLastSave="0" documentId="13_ncr:1_{C778C308-4DFD-4CA9-A627-EF87FF8766AA}" xr6:coauthVersionLast="47" xr6:coauthVersionMax="47" xr10:uidLastSave="{00000000-0000-0000-0000-000000000000}"/>
  <bookViews>
    <workbookView xWindow="28680" yWindow="-120" windowWidth="29040" windowHeight="15720" tabRatio="930" activeTab="2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9" r:id="rId6"/>
    <sheet name="سودسپرده بانکی" sheetId="3" r:id="rId7"/>
    <sheet name="درآمد ناشی از فروش" sheetId="6" r:id="rId8"/>
    <sheet name="درآمد ناشی از تغییر قیمت اوراق" sheetId="5" r:id="rId9"/>
  </sheets>
  <definedNames>
    <definedName name="_xlnm._FilterDatabase" localSheetId="7" hidden="1">'درآمد ناشی از فروش'!$K$6:$Q$28</definedName>
    <definedName name="_xlnm._FilterDatabase" localSheetId="0" hidden="1">سهام!$A$6:$A$43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7" l="1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8" i="7"/>
  <c r="U47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8" i="7"/>
  <c r="S47" i="7" l="1"/>
  <c r="Q47" i="7"/>
  <c r="O47" i="7"/>
  <c r="M47" i="7"/>
  <c r="I47" i="7"/>
  <c r="G47" i="7"/>
  <c r="E47" i="7"/>
  <c r="G10" i="10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8" i="8"/>
  <c r="E8" i="8"/>
  <c r="N8" i="3"/>
  <c r="H8" i="3"/>
  <c r="C47" i="7"/>
  <c r="Q38" i="5"/>
  <c r="Q37" i="5"/>
  <c r="Q36" i="5"/>
  <c r="Q35" i="5"/>
  <c r="Q34" i="5"/>
  <c r="Q33" i="5"/>
  <c r="O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G32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3" i="5"/>
  <c r="I34" i="5"/>
  <c r="I35" i="5"/>
  <c r="I36" i="5"/>
  <c r="I37" i="5"/>
  <c r="I38" i="5"/>
  <c r="I8" i="5"/>
  <c r="S8" i="7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8" i="6"/>
  <c r="W44" i="1"/>
  <c r="I41" i="5" l="1"/>
  <c r="K44" i="1"/>
  <c r="I8" i="7"/>
  <c r="A4" i="2"/>
  <c r="K9" i="8"/>
  <c r="G9" i="8"/>
  <c r="O44" i="1"/>
  <c r="U44" i="1"/>
  <c r="Y44" i="1"/>
  <c r="G44" i="1"/>
  <c r="E44" i="1"/>
  <c r="Q41" i="5" l="1"/>
  <c r="O41" i="5"/>
  <c r="M41" i="5"/>
  <c r="G41" i="5"/>
  <c r="E41" i="5"/>
  <c r="E9" i="9"/>
  <c r="C9" i="9"/>
  <c r="C9" i="10" s="1"/>
  <c r="I9" i="8"/>
  <c r="E9" i="8"/>
  <c r="C8" i="10" s="1"/>
  <c r="N9" i="3"/>
  <c r="L9" i="3"/>
  <c r="J9" i="3"/>
  <c r="H9" i="3"/>
  <c r="F9" i="3"/>
  <c r="D9" i="3"/>
  <c r="G10" i="2"/>
  <c r="E10" i="2"/>
  <c r="C10" i="2"/>
  <c r="I8" i="2"/>
  <c r="I10" i="2" s="1"/>
  <c r="Q28" i="6" l="1"/>
  <c r="O28" i="6"/>
  <c r="M28" i="6"/>
  <c r="I28" i="6"/>
  <c r="G28" i="6"/>
  <c r="E28" i="6"/>
  <c r="K10" i="2"/>
  <c r="X45" i="1"/>
  <c r="C7" i="10" l="1"/>
  <c r="C10" i="10" s="1"/>
  <c r="E10" i="10" l="1"/>
</calcChain>
</file>

<file path=xl/sharedStrings.xml><?xml version="1.0" encoding="utf-8"?>
<sst xmlns="http://schemas.openxmlformats.org/spreadsheetml/2006/main" count="726" uniqueCount="98">
  <si>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</si>
  <si>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</si>
  <si>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</si>
  <si>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</si>
  <si>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</si>
  <si>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</si>
  <si>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</si>
  <si>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</si>
  <si>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</si>
  <si>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</si>
  <si>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</si>
  <si>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</si>
  <si>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</si>
  <si>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</si>
  <si>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</si>
  <si>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</si>
  <si>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ایران معین</t>
  </si>
  <si>
    <t>پارس فولاد سبزوار</t>
  </si>
  <si>
    <t>توسعه معدنی و صنعتی صبانور</t>
  </si>
  <si>
    <t>داروسازی‌ جابرابن‌حیان‌</t>
  </si>
  <si>
    <t>سبحان دارو</t>
  </si>
  <si>
    <t>سرمایه گذاری صدرتامین</t>
  </si>
  <si>
    <t>سیمان باقران</t>
  </si>
  <si>
    <t>شرکت آهن و فولاد ارفع</t>
  </si>
  <si>
    <t>شمش طلا</t>
  </si>
  <si>
    <t>شیمی‌ داروئی‌ داروپخش‌</t>
  </si>
  <si>
    <t>صبا فولاد خلیج فارس</t>
  </si>
  <si>
    <t>غلتک سازان سپاهان</t>
  </si>
  <si>
    <t>فولاد  خوزستان</t>
  </si>
  <si>
    <t>فولاد آلیاژی ایران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</si>
  <si>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</si>
  <si>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</si>
  <si>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</si>
  <si>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</si>
  <si>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</si>
  <si>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</si>
  <si>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ملی‌ صنایع‌ مس‌ ایران‌</t>
  </si>
  <si>
    <t>نوردوقطعات‌ فولادی‌</t>
  </si>
  <si>
    <t>سیم و کابل ابهر</t>
  </si>
  <si>
    <t>تولیدی برنا باطری</t>
  </si>
  <si>
    <t>کانی کربن طبس</t>
  </si>
  <si>
    <t/>
  </si>
  <si>
    <t>صندوق سرمایه‌گذاری بخشی صنایع مفید-استیل</t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</si>
  <si>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</si>
  <si>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</si>
  <si>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</si>
  <si>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</si>
  <si>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</si>
  <si>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</si>
  <si>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</si>
  <si>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</si>
  <si>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</si>
  <si>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</si>
  <si>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</si>
  <si>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</si>
  <si>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</si>
  <si>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</si>
  <si>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</si>
  <si>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</si>
  <si>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</si>
  <si>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</si>
  <si>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</si>
  <si>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</si>
  <si>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ارزشیابی اوراق اختیارخ فولاد-6000-1403/12/01</t>
  </si>
  <si>
    <t>سود و زیان ناشی از فروش</t>
  </si>
  <si>
    <t>فولاد خوزستان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</si>
  <si>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</si>
  <si>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</si>
  <si>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</si>
  <si>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</si>
  <si>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</si>
  <si>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</si>
  <si>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</si>
  <si>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</si>
  <si>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</si>
  <si>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1009-10-810-707075294</t>
  </si>
  <si>
    <t>سایر درآمدها</t>
  </si>
  <si>
    <t>سرمایه‌گذاری در سهام</t>
  </si>
  <si>
    <t>درآمد سپرده بانکی</t>
  </si>
  <si>
    <t>سایر درآمد ها</t>
  </si>
  <si>
    <t>برای ماه منتهی به 1403/10/30</t>
  </si>
  <si>
    <t>توسعه نیشکر و  صنایع جانبی</t>
  </si>
  <si>
    <t>دارویی و نهاده های زاگرس دارو</t>
  </si>
  <si>
    <t>زامیاد</t>
  </si>
  <si>
    <t>سرمایه‌گذاری‌توکافولاد(هلدینگ</t>
  </si>
  <si>
    <t>صنایع ارتباطی آوا</t>
  </si>
  <si>
    <t>فولاد افزا سپاهان</t>
  </si>
  <si>
    <t>مجتمع جهان فولاد سیرجان</t>
  </si>
  <si>
    <t>مدیریت نیروگاهی ایرانیان مپنا</t>
  </si>
  <si>
    <t>نساجی بابکان</t>
  </si>
  <si>
    <t>1403/10/30</t>
  </si>
  <si>
    <t>دامداری تلیسه نمونه</t>
  </si>
  <si>
    <t>نفت‌ بهران‌</t>
  </si>
  <si>
    <t>ارزشیابی اوراق اختیارخ فولاد-6500-1403/12/01</t>
  </si>
  <si>
    <t>توسعه نیشکر و صنایع جانبی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</si>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</sst>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0.000000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1"/>
      <color rgb="FFFF0000"/>
      <name val="Arial"/>
      <family val="2"/>
      <charset val="178"/>
      <scheme val="minor"/>
    </font>
    <font>
      <sz val="16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7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10" fontId="2" fillId="0" borderId="0" xfId="1" applyNumberFormat="1" applyFont="1" applyFill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10" fontId="7" fillId="0" borderId="0" xfId="3" applyNumberFormat="1" applyFont="1" applyAlignment="1">
      <alignment horizontal="center" vertical="center"/>
    </xf>
    <xf numFmtId="3" fontId="7" fillId="0" borderId="2" xfId="2" applyNumberFormat="1" applyFont="1" applyBorder="1" applyAlignment="1">
      <alignment horizontal="center" vertical="center"/>
    </xf>
    <xf numFmtId="10" fontId="7" fillId="0" borderId="2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2" fillId="0" borderId="2" xfId="2" applyNumberFormat="1" applyFont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3" fontId="7" fillId="0" borderId="0" xfId="4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4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2" applyFont="1"/>
    <xf numFmtId="0" fontId="4" fillId="0" borderId="0" xfId="2" applyFont="1"/>
    <xf numFmtId="3" fontId="2" fillId="0" borderId="0" xfId="2" applyNumberFormat="1" applyFont="1"/>
    <xf numFmtId="10" fontId="2" fillId="0" borderId="0" xfId="1" applyNumberFormat="1" applyFont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0" fontId="2" fillId="0" borderId="0" xfId="2" applyFont="1" applyAlignment="1">
      <alignment horizontal="center"/>
    </xf>
    <xf numFmtId="3" fontId="2" fillId="0" borderId="0" xfId="2" applyNumberFormat="1" applyFont="1" applyAlignment="1">
      <alignment horizontal="center"/>
    </xf>
    <xf numFmtId="3" fontId="2" fillId="0" borderId="2" xfId="2" applyNumberFormat="1" applyFont="1" applyBorder="1" applyAlignment="1">
      <alignment horizontal="center"/>
    </xf>
    <xf numFmtId="9" fontId="2" fillId="0" borderId="2" xfId="2" applyNumberFormat="1" applyFont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/>
    <xf numFmtId="3" fontId="11" fillId="0" borderId="0" xfId="0" applyNumberFormat="1" applyFont="1"/>
    <xf numFmtId="164" fontId="2" fillId="0" borderId="0" xfId="2" applyNumberFormat="1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9" fontId="2" fillId="0" borderId="3" xfId="2" applyNumberFormat="1" applyFont="1" applyBorder="1" applyAlignment="1">
      <alignment horizontal="center" vertical="center"/>
    </xf>
    <xf numFmtId="3" fontId="13" fillId="0" borderId="0" xfId="0" applyNumberFormat="1" applyFont="1" applyFill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2" fillId="0" borderId="2" xfId="2" applyNumberFormat="1" applyFont="1" applyFill="1" applyBorder="1" applyAlignment="1">
      <alignment horizontal="center" vertical="center"/>
    </xf>
    <xf numFmtId="10" fontId="2" fillId="0" borderId="2" xfId="2" applyNumberFormat="1" applyFont="1" applyBorder="1" applyAlignment="1">
      <alignment horizontal="center" vertical="center"/>
    </xf>
    <xf numFmtId="3" fontId="4" fillId="0" borderId="2" xfId="2" applyNumberFormat="1" applyFont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0" fontId="4" fillId="0" borderId="2" xfId="1" applyNumberFormat="1" applyFont="1" applyBorder="1" applyAlignment="1">
      <alignment horizontal="center" vertical="center"/>
    </xf>
    <xf numFmtId="3" fontId="9" fillId="0" borderId="2" xfId="4" applyNumberFormat="1" applyFont="1" applyBorder="1" applyAlignment="1">
      <alignment horizontal="center" vertical="center"/>
    </xf>
    <xf numFmtId="164" fontId="9" fillId="0" borderId="0" xfId="4" applyNumberFormat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3" fontId="4" fillId="0" borderId="2" xfId="4" applyNumberFormat="1" applyFont="1" applyBorder="1" applyAlignment="1">
      <alignment horizontal="center" vertical="center"/>
    </xf>
    <xf numFmtId="164" fontId="4" fillId="0" borderId="2" xfId="4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 readingOrder="2"/>
    </xf>
    <xf numFmtId="0" fontId="6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pageSetUpPr fitToPage="1"/>
  </sheetPr>
  <dimension ref="A2:AA46"/>
  <sheetViews>
    <sheetView rightToLeft="1" topLeftCell="A25" zoomScale="85" zoomScaleNormal="85" workbookViewId="0">
      <selection activeCell="O48" sqref="O48"/>
    </sheetView>
  </sheetViews>
  <sheetFormatPr defaultRowHeight="18.7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8" style="4" customWidth="1"/>
    <col min="26" max="26" width="0.875" style="4" customWidth="1"/>
    <col min="27" max="27" width="18" style="4" bestFit="1" customWidth="1"/>
    <col min="28" max="16384" width="9" style="4"/>
  </cols>
  <sheetData>
    <row r="2" spans="1:27" ht="26.25" x14ac:dyDescent="0.2">
      <c r="A2" s="66" t="s">
        <v>42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  <c r="N2" s="66" t="s">
        <v>0</v>
      </c>
      <c r="O2" s="66" t="s">
        <v>0</v>
      </c>
      <c r="P2" s="66" t="s">
        <v>0</v>
      </c>
      <c r="Q2" s="66" t="s">
        <v>0</v>
      </c>
      <c r="R2" s="66" t="s">
        <v>0</v>
      </c>
      <c r="S2" s="66" t="s">
        <v>0</v>
      </c>
      <c r="T2" s="66" t="s">
        <v>0</v>
      </c>
      <c r="U2" s="66" t="s">
        <v>0</v>
      </c>
      <c r="V2" s="66" t="s">
        <v>0</v>
      </c>
      <c r="W2" s="66" t="s">
        <v>0</v>
      </c>
      <c r="X2" s="66" t="s">
        <v>0</v>
      </c>
      <c r="Y2" s="66" t="s">
        <v>0</v>
      </c>
    </row>
    <row r="3" spans="1:27" ht="26.25" x14ac:dyDescent="0.2">
      <c r="A3" s="66" t="s">
        <v>1</v>
      </c>
      <c r="B3" s="66" t="s">
        <v>1</v>
      </c>
      <c r="C3" s="66" t="s">
        <v>1</v>
      </c>
      <c r="D3" s="66" t="s">
        <v>1</v>
      </c>
      <c r="E3" s="66" t="s">
        <v>1</v>
      </c>
      <c r="F3" s="66" t="s">
        <v>1</v>
      </c>
      <c r="G3" s="66" t="s">
        <v>1</v>
      </c>
      <c r="H3" s="66" t="s">
        <v>1</v>
      </c>
      <c r="I3" s="66" t="s">
        <v>1</v>
      </c>
      <c r="J3" s="66" t="s">
        <v>1</v>
      </c>
      <c r="K3" s="66" t="s">
        <v>1</v>
      </c>
      <c r="L3" s="66" t="s">
        <v>1</v>
      </c>
      <c r="M3" s="66" t="s">
        <v>1</v>
      </c>
      <c r="N3" s="66" t="s">
        <v>1</v>
      </c>
      <c r="O3" s="66" t="s">
        <v>1</v>
      </c>
      <c r="P3" s="66" t="s">
        <v>1</v>
      </c>
      <c r="Q3" s="66" t="s">
        <v>1</v>
      </c>
      <c r="R3" s="66" t="s">
        <v>1</v>
      </c>
      <c r="S3" s="66" t="s">
        <v>1</v>
      </c>
      <c r="T3" s="66" t="s">
        <v>1</v>
      </c>
      <c r="U3" s="66" t="s">
        <v>1</v>
      </c>
      <c r="V3" s="66" t="s">
        <v>1</v>
      </c>
      <c r="W3" s="66" t="s">
        <v>1</v>
      </c>
      <c r="X3" s="66" t="s">
        <v>1</v>
      </c>
      <c r="Y3" s="66" t="s">
        <v>1</v>
      </c>
    </row>
    <row r="4" spans="1:27" ht="26.25" x14ac:dyDescent="0.2">
      <c r="A4" s="66" t="s">
        <v>80</v>
      </c>
      <c r="B4" s="66" t="s">
        <v>2</v>
      </c>
      <c r="C4" s="66" t="s">
        <v>2</v>
      </c>
      <c r="D4" s="66" t="s">
        <v>2</v>
      </c>
      <c r="E4" s="66" t="s">
        <v>2</v>
      </c>
      <c r="F4" s="66" t="s">
        <v>2</v>
      </c>
      <c r="G4" s="66" t="s">
        <v>2</v>
      </c>
      <c r="H4" s="66" t="s">
        <v>2</v>
      </c>
      <c r="I4" s="66" t="s">
        <v>2</v>
      </c>
      <c r="J4" s="66" t="s">
        <v>2</v>
      </c>
      <c r="K4" s="66" t="s">
        <v>2</v>
      </c>
      <c r="L4" s="66" t="s">
        <v>2</v>
      </c>
      <c r="M4" s="66" t="s">
        <v>2</v>
      </c>
      <c r="N4" s="66" t="s">
        <v>2</v>
      </c>
      <c r="O4" s="66" t="s">
        <v>2</v>
      </c>
      <c r="P4" s="66" t="s">
        <v>2</v>
      </c>
      <c r="Q4" s="66" t="s">
        <v>2</v>
      </c>
      <c r="R4" s="66" t="s">
        <v>2</v>
      </c>
      <c r="S4" s="66" t="s">
        <v>2</v>
      </c>
      <c r="T4" s="66" t="s">
        <v>2</v>
      </c>
      <c r="U4" s="66" t="s">
        <v>2</v>
      </c>
      <c r="V4" s="66" t="s">
        <v>2</v>
      </c>
      <c r="W4" s="66" t="s">
        <v>2</v>
      </c>
      <c r="X4" s="66" t="s">
        <v>2</v>
      </c>
      <c r="Y4" s="66" t="s">
        <v>2</v>
      </c>
    </row>
    <row r="5" spans="1:27" x14ac:dyDescent="0.2">
      <c r="Q5" s="31"/>
    </row>
    <row r="6" spans="1:27" ht="27" thickBot="1" x14ac:dyDescent="0.25">
      <c r="A6" s="65" t="s">
        <v>3</v>
      </c>
      <c r="C6" s="65" t="s">
        <v>6</v>
      </c>
      <c r="D6" s="65" t="s">
        <v>4</v>
      </c>
      <c r="E6" s="65" t="s">
        <v>4</v>
      </c>
      <c r="F6" s="65" t="s">
        <v>4</v>
      </c>
      <c r="G6" s="65" t="s">
        <v>4</v>
      </c>
      <c r="I6" s="65" t="s">
        <v>5</v>
      </c>
      <c r="J6" s="65" t="s">
        <v>5</v>
      </c>
      <c r="K6" s="65" t="s">
        <v>5</v>
      </c>
      <c r="L6" s="65" t="s">
        <v>5</v>
      </c>
      <c r="M6" s="65" t="s">
        <v>5</v>
      </c>
      <c r="N6" s="65" t="s">
        <v>5</v>
      </c>
      <c r="O6" s="65" t="s">
        <v>5</v>
      </c>
      <c r="Q6" s="65" t="s">
        <v>90</v>
      </c>
      <c r="R6" s="65" t="s">
        <v>6</v>
      </c>
      <c r="S6" s="65" t="s">
        <v>6</v>
      </c>
      <c r="T6" s="65" t="s">
        <v>6</v>
      </c>
      <c r="U6" s="65" t="s">
        <v>6</v>
      </c>
      <c r="V6" s="65" t="s">
        <v>6</v>
      </c>
      <c r="W6" s="65" t="s">
        <v>6</v>
      </c>
      <c r="X6" s="65" t="s">
        <v>6</v>
      </c>
      <c r="Y6" s="65" t="s">
        <v>6</v>
      </c>
    </row>
    <row r="7" spans="1:27" ht="27" thickBot="1" x14ac:dyDescent="0.25">
      <c r="A7" s="65" t="s">
        <v>3</v>
      </c>
      <c r="C7" s="65" t="s">
        <v>7</v>
      </c>
      <c r="E7" s="65" t="s">
        <v>8</v>
      </c>
      <c r="G7" s="65" t="s">
        <v>9</v>
      </c>
      <c r="I7" s="65" t="s">
        <v>10</v>
      </c>
      <c r="J7" s="65" t="s">
        <v>10</v>
      </c>
      <c r="K7" s="65" t="s">
        <v>10</v>
      </c>
      <c r="M7" s="65" t="s">
        <v>11</v>
      </c>
      <c r="N7" s="65" t="s">
        <v>11</v>
      </c>
      <c r="O7" s="65" t="s">
        <v>11</v>
      </c>
      <c r="Q7" s="65" t="s">
        <v>7</v>
      </c>
      <c r="S7" s="65" t="s">
        <v>12</v>
      </c>
      <c r="U7" s="65" t="s">
        <v>8</v>
      </c>
      <c r="W7" s="65" t="s">
        <v>9</v>
      </c>
      <c r="Y7" s="65" t="s">
        <v>13</v>
      </c>
    </row>
    <row r="8" spans="1:27" ht="27" thickBot="1" x14ac:dyDescent="0.25">
      <c r="A8" s="65" t="s">
        <v>3</v>
      </c>
      <c r="C8" s="65" t="s">
        <v>7</v>
      </c>
      <c r="E8" s="65" t="s">
        <v>8</v>
      </c>
      <c r="G8" s="65" t="s">
        <v>9</v>
      </c>
      <c r="I8" s="1" t="s">
        <v>7</v>
      </c>
      <c r="K8" s="1" t="s">
        <v>8</v>
      </c>
      <c r="M8" s="1" t="s">
        <v>7</v>
      </c>
      <c r="O8" s="1" t="s">
        <v>14</v>
      </c>
      <c r="Q8" s="65" t="s">
        <v>7</v>
      </c>
      <c r="S8" s="65" t="s">
        <v>12</v>
      </c>
      <c r="U8" s="65" t="s">
        <v>8</v>
      </c>
      <c r="W8" s="65" t="s">
        <v>9</v>
      </c>
      <c r="Y8" s="65" t="s">
        <v>13</v>
      </c>
    </row>
    <row r="9" spans="1:27" ht="21" x14ac:dyDescent="0.2">
      <c r="A9" s="5" t="s">
        <v>15</v>
      </c>
      <c r="C9" s="31">
        <v>22556309</v>
      </c>
      <c r="D9" s="31"/>
      <c r="E9" s="31">
        <v>154340575551</v>
      </c>
      <c r="F9" s="31"/>
      <c r="G9" s="31">
        <v>139465455540.21899</v>
      </c>
      <c r="H9" s="31"/>
      <c r="I9" s="31">
        <v>0</v>
      </c>
      <c r="J9" s="31"/>
      <c r="K9" s="31">
        <v>0</v>
      </c>
      <c r="L9" s="31"/>
      <c r="M9" s="31">
        <v>-1000000</v>
      </c>
      <c r="N9" s="31"/>
      <c r="O9" s="31">
        <v>6212812525</v>
      </c>
      <c r="P9" s="31"/>
      <c r="Q9" s="31">
        <v>21556309</v>
      </c>
      <c r="R9" s="31"/>
      <c r="S9" s="31">
        <v>6490</v>
      </c>
      <c r="T9" s="31"/>
      <c r="U9" s="31">
        <v>147498118501</v>
      </c>
      <c r="V9" s="31"/>
      <c r="W9" s="31">
        <v>139068037759.81</v>
      </c>
      <c r="Y9" s="2">
        <v>1.6033729842858387E-2</v>
      </c>
      <c r="AA9" s="6"/>
    </row>
    <row r="10" spans="1:27" ht="21" x14ac:dyDescent="0.2">
      <c r="A10" s="5" t="s">
        <v>16</v>
      </c>
      <c r="C10" s="31">
        <v>1562500</v>
      </c>
      <c r="D10" s="31"/>
      <c r="E10" s="31">
        <v>4081827935</v>
      </c>
      <c r="F10" s="31"/>
      <c r="G10" s="31">
        <v>4645630546.875</v>
      </c>
      <c r="H10" s="31"/>
      <c r="I10" s="31">
        <v>0</v>
      </c>
      <c r="J10" s="31"/>
      <c r="K10" s="31">
        <v>0</v>
      </c>
      <c r="L10" s="31"/>
      <c r="M10" s="31">
        <v>0</v>
      </c>
      <c r="N10" s="31"/>
      <c r="O10" s="31">
        <v>0</v>
      </c>
      <c r="P10" s="31"/>
      <c r="Q10" s="31">
        <v>1562500</v>
      </c>
      <c r="R10" s="31"/>
      <c r="S10" s="31">
        <v>3119</v>
      </c>
      <c r="T10" s="31"/>
      <c r="U10" s="31">
        <v>4081827935</v>
      </c>
      <c r="V10" s="31"/>
      <c r="W10" s="31">
        <v>4844440546.875</v>
      </c>
      <c r="Y10" s="2">
        <v>5.5853560760336289E-4</v>
      </c>
      <c r="AA10" s="6"/>
    </row>
    <row r="11" spans="1:27" ht="21" x14ac:dyDescent="0.2">
      <c r="A11" s="5" t="s">
        <v>17</v>
      </c>
      <c r="C11" s="31">
        <v>1000000</v>
      </c>
      <c r="D11" s="31"/>
      <c r="E11" s="31">
        <v>38365570074</v>
      </c>
      <c r="F11" s="31"/>
      <c r="G11" s="31">
        <v>50000715000</v>
      </c>
      <c r="H11" s="31"/>
      <c r="I11" s="31">
        <v>0</v>
      </c>
      <c r="J11" s="31"/>
      <c r="K11" s="31">
        <v>0</v>
      </c>
      <c r="L11" s="31"/>
      <c r="M11" s="31">
        <v>0</v>
      </c>
      <c r="N11" s="31"/>
      <c r="O11" s="31">
        <v>0</v>
      </c>
      <c r="P11" s="31"/>
      <c r="Q11" s="31">
        <v>1000000</v>
      </c>
      <c r="R11" s="31"/>
      <c r="S11" s="31">
        <v>51360</v>
      </c>
      <c r="T11" s="31"/>
      <c r="U11" s="31">
        <v>38365570074</v>
      </c>
      <c r="V11" s="31"/>
      <c r="W11" s="31">
        <v>51054408000</v>
      </c>
      <c r="Y11" s="2">
        <v>5.8862740737946713E-3</v>
      </c>
      <c r="AA11" s="6"/>
    </row>
    <row r="12" spans="1:27" ht="21" x14ac:dyDescent="0.2">
      <c r="A12" s="5" t="s">
        <v>18</v>
      </c>
      <c r="C12" s="31">
        <v>75248972</v>
      </c>
      <c r="D12" s="31"/>
      <c r="E12" s="31">
        <v>493656864759</v>
      </c>
      <c r="F12" s="31"/>
      <c r="G12" s="31">
        <v>517624585066.87201</v>
      </c>
      <c r="H12" s="31"/>
      <c r="I12" s="31">
        <v>3394427</v>
      </c>
      <c r="J12" s="31"/>
      <c r="K12" s="31">
        <v>24517983493</v>
      </c>
      <c r="L12" s="31"/>
      <c r="M12" s="31">
        <v>0</v>
      </c>
      <c r="N12" s="31"/>
      <c r="O12" s="31">
        <v>0</v>
      </c>
      <c r="P12" s="31"/>
      <c r="Q12" s="31">
        <v>78643399</v>
      </c>
      <c r="R12" s="31"/>
      <c r="S12" s="31">
        <v>6640</v>
      </c>
      <c r="T12" s="31"/>
      <c r="U12" s="31">
        <v>518174848252</v>
      </c>
      <c r="V12" s="31"/>
      <c r="W12" s="31">
        <v>519085125952.30798</v>
      </c>
      <c r="Y12" s="2">
        <v>5.9847473287429204E-2</v>
      </c>
      <c r="AA12" s="6"/>
    </row>
    <row r="13" spans="1:27" ht="21" x14ac:dyDescent="0.2">
      <c r="A13" s="5" t="s">
        <v>39</v>
      </c>
      <c r="C13" s="31">
        <v>2000000</v>
      </c>
      <c r="D13" s="31"/>
      <c r="E13" s="31">
        <v>10763764632</v>
      </c>
      <c r="F13" s="31"/>
      <c r="G13" s="31">
        <v>13081698000</v>
      </c>
      <c r="H13" s="31"/>
      <c r="I13" s="31">
        <v>0</v>
      </c>
      <c r="J13" s="31"/>
      <c r="K13" s="31">
        <v>0</v>
      </c>
      <c r="L13" s="31"/>
      <c r="M13" s="31">
        <v>0</v>
      </c>
      <c r="N13" s="31"/>
      <c r="O13" s="31">
        <v>0</v>
      </c>
      <c r="P13" s="31"/>
      <c r="Q13" s="31">
        <v>2000000</v>
      </c>
      <c r="R13" s="31"/>
      <c r="S13" s="31">
        <v>7150</v>
      </c>
      <c r="T13" s="31"/>
      <c r="U13" s="31">
        <v>10763764632</v>
      </c>
      <c r="V13" s="31"/>
      <c r="W13" s="31">
        <v>14214915000</v>
      </c>
      <c r="Y13" s="2">
        <v>1.6388964029451674E-3</v>
      </c>
      <c r="AA13" s="6"/>
    </row>
    <row r="14" spans="1:27" ht="21" x14ac:dyDescent="0.2">
      <c r="A14" s="5" t="s">
        <v>19</v>
      </c>
      <c r="C14" s="31">
        <v>3000000</v>
      </c>
      <c r="D14" s="31"/>
      <c r="E14" s="31">
        <v>32795955431</v>
      </c>
      <c r="F14" s="31"/>
      <c r="G14" s="31">
        <v>37843483500</v>
      </c>
      <c r="H14" s="31"/>
      <c r="I14" s="31">
        <v>0</v>
      </c>
      <c r="J14" s="31"/>
      <c r="K14" s="31">
        <v>0</v>
      </c>
      <c r="L14" s="31"/>
      <c r="M14" s="31">
        <v>-3000000</v>
      </c>
      <c r="N14" s="31"/>
      <c r="O14" s="31">
        <v>38404461288</v>
      </c>
      <c r="P14" s="31"/>
      <c r="Q14" s="31">
        <v>0</v>
      </c>
      <c r="R14" s="31"/>
      <c r="S14" s="31">
        <v>0</v>
      </c>
      <c r="T14" s="31"/>
      <c r="U14" s="31">
        <v>0</v>
      </c>
      <c r="V14" s="31"/>
      <c r="W14" s="31">
        <v>0</v>
      </c>
      <c r="Y14" s="2">
        <v>0</v>
      </c>
      <c r="AA14" s="6"/>
    </row>
    <row r="15" spans="1:27" ht="21" x14ac:dyDescent="0.2">
      <c r="A15" s="5" t="s">
        <v>20</v>
      </c>
      <c r="C15" s="31">
        <v>14075047</v>
      </c>
      <c r="D15" s="31"/>
      <c r="E15" s="31">
        <v>42947518329</v>
      </c>
      <c r="F15" s="31"/>
      <c r="G15" s="31">
        <v>51068246716.777496</v>
      </c>
      <c r="H15" s="31"/>
      <c r="I15" s="31">
        <v>0</v>
      </c>
      <c r="J15" s="31"/>
      <c r="K15" s="31">
        <v>0</v>
      </c>
      <c r="L15" s="31"/>
      <c r="M15" s="31">
        <v>-749429</v>
      </c>
      <c r="N15" s="31"/>
      <c r="O15" s="31">
        <v>3321005172</v>
      </c>
      <c r="P15" s="31"/>
      <c r="Q15" s="31">
        <v>13325619</v>
      </c>
      <c r="R15" s="31"/>
      <c r="S15" s="31">
        <v>4372</v>
      </c>
      <c r="T15" s="31"/>
      <c r="U15" s="31">
        <v>40660771238</v>
      </c>
      <c r="V15" s="31"/>
      <c r="W15" s="31">
        <v>57912961610.705399</v>
      </c>
      <c r="Y15" s="2">
        <v>6.6770251153585262E-3</v>
      </c>
      <c r="AA15" s="6"/>
    </row>
    <row r="16" spans="1:27" ht="21" x14ac:dyDescent="0.2">
      <c r="A16" s="5" t="s">
        <v>21</v>
      </c>
      <c r="C16" s="31">
        <v>80437</v>
      </c>
      <c r="D16" s="31"/>
      <c r="E16" s="31">
        <v>715090725</v>
      </c>
      <c r="F16" s="31"/>
      <c r="G16" s="31">
        <v>910726174.29149997</v>
      </c>
      <c r="H16" s="31"/>
      <c r="I16" s="31">
        <v>0</v>
      </c>
      <c r="J16" s="31"/>
      <c r="K16" s="31">
        <v>0</v>
      </c>
      <c r="L16" s="31"/>
      <c r="M16" s="31">
        <v>-80437</v>
      </c>
      <c r="N16" s="31"/>
      <c r="O16" s="31">
        <v>932314946</v>
      </c>
      <c r="P16" s="31"/>
      <c r="Q16" s="31">
        <v>0</v>
      </c>
      <c r="R16" s="31"/>
      <c r="S16" s="31">
        <v>0</v>
      </c>
      <c r="T16" s="31"/>
      <c r="U16" s="31">
        <v>0</v>
      </c>
      <c r="V16" s="31"/>
      <c r="W16" s="31">
        <v>0</v>
      </c>
      <c r="Y16" s="2">
        <v>0</v>
      </c>
      <c r="AA16" s="6"/>
    </row>
    <row r="17" spans="1:27" ht="21" x14ac:dyDescent="0.2">
      <c r="A17" s="5" t="s">
        <v>38</v>
      </c>
      <c r="C17" s="31">
        <v>503092</v>
      </c>
      <c r="D17" s="31"/>
      <c r="E17" s="31">
        <v>5676210039</v>
      </c>
      <c r="F17" s="31"/>
      <c r="G17" s="31">
        <v>5701124069.6400003</v>
      </c>
      <c r="H17" s="31"/>
      <c r="I17" s="31">
        <v>0</v>
      </c>
      <c r="J17" s="31"/>
      <c r="K17" s="31">
        <v>0</v>
      </c>
      <c r="L17" s="31"/>
      <c r="M17" s="31">
        <v>-503092</v>
      </c>
      <c r="N17" s="31"/>
      <c r="O17" s="31">
        <v>5931169442</v>
      </c>
      <c r="P17" s="31"/>
      <c r="Q17" s="31">
        <v>0</v>
      </c>
      <c r="R17" s="31"/>
      <c r="S17" s="31">
        <v>0</v>
      </c>
      <c r="T17" s="31"/>
      <c r="U17" s="31">
        <v>0</v>
      </c>
      <c r="V17" s="31"/>
      <c r="W17" s="31">
        <v>0</v>
      </c>
      <c r="Y17" s="2">
        <v>0</v>
      </c>
      <c r="AA17" s="6"/>
    </row>
    <row r="18" spans="1:27" ht="21" x14ac:dyDescent="0.2">
      <c r="A18" s="5" t="s">
        <v>22</v>
      </c>
      <c r="C18" s="31">
        <v>1441252</v>
      </c>
      <c r="D18" s="31"/>
      <c r="E18" s="31">
        <v>26615244077</v>
      </c>
      <c r="F18" s="31"/>
      <c r="G18" s="31">
        <v>37106322660.540001</v>
      </c>
      <c r="H18" s="31"/>
      <c r="I18" s="31">
        <v>1841252</v>
      </c>
      <c r="J18" s="31"/>
      <c r="K18" s="31">
        <v>34082017758.255199</v>
      </c>
      <c r="L18" s="31"/>
      <c r="M18" s="31">
        <v>-1841252</v>
      </c>
      <c r="N18" s="31"/>
      <c r="O18" s="31">
        <v>34082017758.255199</v>
      </c>
      <c r="P18" s="31"/>
      <c r="Q18" s="31">
        <v>1441252</v>
      </c>
      <c r="R18" s="31"/>
      <c r="S18" s="31">
        <v>36450</v>
      </c>
      <c r="T18" s="31"/>
      <c r="U18" s="31">
        <v>26615244077</v>
      </c>
      <c r="V18" s="31"/>
      <c r="W18" s="31">
        <v>52221060269.370003</v>
      </c>
      <c r="Y18" s="2">
        <v>6.0207822441043996E-3</v>
      </c>
      <c r="AA18" s="6"/>
    </row>
    <row r="19" spans="1:27" ht="21" x14ac:dyDescent="0.2">
      <c r="A19" s="5" t="s">
        <v>23</v>
      </c>
      <c r="C19" s="31">
        <v>20300000</v>
      </c>
      <c r="D19" s="31"/>
      <c r="E19" s="31">
        <v>403259497330</v>
      </c>
      <c r="F19" s="31"/>
      <c r="G19" s="31">
        <v>473202591750</v>
      </c>
      <c r="H19" s="31"/>
      <c r="I19" s="31">
        <v>0</v>
      </c>
      <c r="J19" s="31"/>
      <c r="K19" s="31">
        <v>0</v>
      </c>
      <c r="L19" s="31"/>
      <c r="M19" s="31">
        <v>-3540255</v>
      </c>
      <c r="N19" s="31"/>
      <c r="O19" s="31">
        <v>80571588366</v>
      </c>
      <c r="P19" s="31"/>
      <c r="Q19" s="31">
        <v>16759745</v>
      </c>
      <c r="R19" s="31"/>
      <c r="S19" s="31">
        <v>21400</v>
      </c>
      <c r="T19" s="31"/>
      <c r="U19" s="31">
        <v>332932332156</v>
      </c>
      <c r="V19" s="31"/>
      <c r="W19" s="31">
        <v>356524524669.15002</v>
      </c>
      <c r="Y19" s="2">
        <v>4.1105188532045783E-2</v>
      </c>
      <c r="AA19" s="6"/>
    </row>
    <row r="20" spans="1:27" ht="21" x14ac:dyDescent="0.2">
      <c r="A20" s="5" t="s">
        <v>24</v>
      </c>
      <c r="C20" s="31">
        <v>47935</v>
      </c>
      <c r="D20" s="31"/>
      <c r="E20" s="31">
        <v>220538104636</v>
      </c>
      <c r="F20" s="31"/>
      <c r="G20" s="31">
        <v>313381865051.71997</v>
      </c>
      <c r="H20" s="31"/>
      <c r="I20" s="31">
        <v>0</v>
      </c>
      <c r="J20" s="31"/>
      <c r="K20" s="31">
        <v>0</v>
      </c>
      <c r="L20" s="31"/>
      <c r="M20" s="31">
        <v>0</v>
      </c>
      <c r="N20" s="31"/>
      <c r="O20" s="31">
        <v>0</v>
      </c>
      <c r="P20" s="31"/>
      <c r="Q20" s="31">
        <v>47935</v>
      </c>
      <c r="R20" s="31"/>
      <c r="S20" s="31">
        <v>6984900</v>
      </c>
      <c r="T20" s="31"/>
      <c r="U20" s="31">
        <v>220538104636</v>
      </c>
      <c r="V20" s="31"/>
      <c r="W20" s="31">
        <v>334017610664.40002</v>
      </c>
      <c r="Y20" s="2">
        <v>3.8510273233306323E-2</v>
      </c>
      <c r="AA20" s="6"/>
    </row>
    <row r="21" spans="1:27" ht="21" x14ac:dyDescent="0.2">
      <c r="A21" s="5" t="s">
        <v>25</v>
      </c>
      <c r="C21" s="31">
        <v>396315</v>
      </c>
      <c r="D21" s="31"/>
      <c r="E21" s="31">
        <v>8063839679</v>
      </c>
      <c r="F21" s="31"/>
      <c r="G21" s="31">
        <v>7867319807.2275</v>
      </c>
      <c r="H21" s="31"/>
      <c r="I21" s="31">
        <v>0</v>
      </c>
      <c r="J21" s="31"/>
      <c r="K21" s="31">
        <v>0</v>
      </c>
      <c r="L21" s="31"/>
      <c r="M21" s="31">
        <v>-396315</v>
      </c>
      <c r="N21" s="31"/>
      <c r="O21" s="31">
        <v>7786623798</v>
      </c>
      <c r="P21" s="31"/>
      <c r="Q21" s="31">
        <v>0</v>
      </c>
      <c r="R21" s="31"/>
      <c r="S21" s="31">
        <v>0</v>
      </c>
      <c r="T21" s="31"/>
      <c r="U21" s="31">
        <v>0</v>
      </c>
      <c r="V21" s="31"/>
      <c r="W21" s="31">
        <v>0</v>
      </c>
      <c r="Y21" s="2">
        <v>0</v>
      </c>
      <c r="AA21" s="6"/>
    </row>
    <row r="22" spans="1:27" ht="21" x14ac:dyDescent="0.2">
      <c r="A22" s="5" t="s">
        <v>26</v>
      </c>
      <c r="C22" s="31">
        <v>27123853</v>
      </c>
      <c r="D22" s="31"/>
      <c r="E22" s="31">
        <v>127287471033</v>
      </c>
      <c r="F22" s="31"/>
      <c r="G22" s="31">
        <v>133437244603.44299</v>
      </c>
      <c r="H22" s="31"/>
      <c r="I22" s="31">
        <v>20851757</v>
      </c>
      <c r="J22" s="31"/>
      <c r="K22" s="31">
        <v>101376086853</v>
      </c>
      <c r="L22" s="31"/>
      <c r="M22" s="31">
        <v>-28675097</v>
      </c>
      <c r="N22" s="31"/>
      <c r="O22" s="31">
        <v>142127161238</v>
      </c>
      <c r="P22" s="31"/>
      <c r="Q22" s="31">
        <v>19300513</v>
      </c>
      <c r="R22" s="31"/>
      <c r="S22" s="31">
        <v>4790</v>
      </c>
      <c r="T22" s="31"/>
      <c r="U22" s="31">
        <v>91990992320</v>
      </c>
      <c r="V22" s="31"/>
      <c r="W22" s="31">
        <v>91899382999.2435</v>
      </c>
      <c r="Y22" s="2">
        <v>1.0595460347834682E-2</v>
      </c>
      <c r="AA22" s="6"/>
    </row>
    <row r="23" spans="1:27" ht="21" x14ac:dyDescent="0.2">
      <c r="A23" s="5" t="s">
        <v>27</v>
      </c>
      <c r="C23" s="31">
        <v>64939467</v>
      </c>
      <c r="D23" s="31"/>
      <c r="E23" s="31">
        <v>223029643273</v>
      </c>
      <c r="F23" s="31"/>
      <c r="G23" s="31">
        <v>321797089699.17999</v>
      </c>
      <c r="H23" s="31"/>
      <c r="I23" s="31">
        <v>16234867</v>
      </c>
      <c r="J23" s="31"/>
      <c r="K23" s="31">
        <v>0</v>
      </c>
      <c r="L23" s="31"/>
      <c r="M23" s="31">
        <v>-3509020</v>
      </c>
      <c r="N23" s="31"/>
      <c r="O23" s="31">
        <v>13878174315</v>
      </c>
      <c r="P23" s="31"/>
      <c r="Q23" s="31">
        <v>77665314</v>
      </c>
      <c r="R23" s="31"/>
      <c r="S23" s="31">
        <v>3972</v>
      </c>
      <c r="T23" s="31"/>
      <c r="U23" s="31">
        <v>213388474198</v>
      </c>
      <c r="V23" s="31"/>
      <c r="W23" s="31">
        <v>306651131776.112</v>
      </c>
      <c r="Y23" s="2">
        <v>3.535507857957184E-2</v>
      </c>
      <c r="AA23" s="6"/>
    </row>
    <row r="24" spans="1:27" ht="21" x14ac:dyDescent="0.2">
      <c r="A24" s="5" t="s">
        <v>28</v>
      </c>
      <c r="C24" s="31">
        <v>175651500</v>
      </c>
      <c r="D24" s="31"/>
      <c r="E24" s="31">
        <v>509337766933</v>
      </c>
      <c r="F24" s="31"/>
      <c r="G24" s="31">
        <v>573058118073.15002</v>
      </c>
      <c r="H24" s="31"/>
      <c r="I24" s="31">
        <v>0</v>
      </c>
      <c r="J24" s="31"/>
      <c r="K24" s="31">
        <v>0</v>
      </c>
      <c r="L24" s="31"/>
      <c r="M24" s="31">
        <v>-57320597</v>
      </c>
      <c r="N24" s="31"/>
      <c r="O24" s="31">
        <v>169492709231</v>
      </c>
      <c r="P24" s="31"/>
      <c r="Q24" s="31">
        <v>118330903</v>
      </c>
      <c r="R24" s="31"/>
      <c r="S24" s="31">
        <v>2836</v>
      </c>
      <c r="T24" s="31"/>
      <c r="U24" s="31">
        <v>343124868789</v>
      </c>
      <c r="V24" s="31"/>
      <c r="W24" s="31">
        <v>333589701584.59698</v>
      </c>
      <c r="Y24" s="2">
        <v>3.8460937823866538E-2</v>
      </c>
      <c r="AA24" s="6"/>
    </row>
    <row r="25" spans="1:27" ht="21" x14ac:dyDescent="0.2">
      <c r="A25" s="5" t="s">
        <v>30</v>
      </c>
      <c r="C25" s="31">
        <v>33838882</v>
      </c>
      <c r="D25" s="31"/>
      <c r="E25" s="31">
        <v>112032794742</v>
      </c>
      <c r="F25" s="31"/>
      <c r="G25" s="31">
        <v>139932169112.73599</v>
      </c>
      <c r="H25" s="31"/>
      <c r="I25" s="31">
        <v>0</v>
      </c>
      <c r="J25" s="31"/>
      <c r="K25" s="31">
        <v>0</v>
      </c>
      <c r="L25" s="31"/>
      <c r="M25" s="31">
        <v>-12576849</v>
      </c>
      <c r="N25" s="31"/>
      <c r="O25" s="31">
        <v>53647442718</v>
      </c>
      <c r="P25" s="31"/>
      <c r="Q25" s="31">
        <v>21262033</v>
      </c>
      <c r="R25" s="31"/>
      <c r="S25" s="31">
        <v>4056</v>
      </c>
      <c r="T25" s="31"/>
      <c r="U25" s="31">
        <v>70393725729</v>
      </c>
      <c r="V25" s="31"/>
      <c r="W25" s="31">
        <v>85725684953.204407</v>
      </c>
      <c r="Y25" s="2">
        <v>9.883669139760411E-3</v>
      </c>
      <c r="AA25" s="6"/>
    </row>
    <row r="26" spans="1:27" ht="21" x14ac:dyDescent="0.2">
      <c r="A26" s="5" t="s">
        <v>29</v>
      </c>
      <c r="C26" s="31">
        <v>1905043</v>
      </c>
      <c r="D26" s="31"/>
      <c r="E26" s="31">
        <v>9465451122</v>
      </c>
      <c r="F26" s="31"/>
      <c r="G26" s="31">
        <v>10775198486.713499</v>
      </c>
      <c r="H26" s="31"/>
      <c r="I26" s="31">
        <v>0</v>
      </c>
      <c r="J26" s="31"/>
      <c r="K26" s="31">
        <v>0</v>
      </c>
      <c r="L26" s="31"/>
      <c r="M26" s="31">
        <v>0</v>
      </c>
      <c r="N26" s="31"/>
      <c r="O26" s="31">
        <v>0</v>
      </c>
      <c r="P26" s="31"/>
      <c r="Q26" s="31">
        <v>1905043</v>
      </c>
      <c r="R26" s="31"/>
      <c r="S26" s="31">
        <v>5360</v>
      </c>
      <c r="T26" s="31"/>
      <c r="U26" s="31">
        <v>9465451122</v>
      </c>
      <c r="V26" s="31"/>
      <c r="W26" s="31">
        <v>10150274848.643999</v>
      </c>
      <c r="Y26" s="2">
        <v>1.1702672114710115E-3</v>
      </c>
      <c r="AA26" s="6"/>
    </row>
    <row r="27" spans="1:27" ht="21" x14ac:dyDescent="0.2">
      <c r="A27" s="5" t="s">
        <v>31</v>
      </c>
      <c r="C27" s="31">
        <v>39617339</v>
      </c>
      <c r="D27" s="31"/>
      <c r="E27" s="31">
        <v>119252794965</v>
      </c>
      <c r="F27" s="31"/>
      <c r="G27" s="31">
        <v>138071945110.323</v>
      </c>
      <c r="H27" s="31"/>
      <c r="I27" s="31">
        <v>13480413</v>
      </c>
      <c r="J27" s="31"/>
      <c r="K27" s="31">
        <v>49298137230</v>
      </c>
      <c r="L27" s="31"/>
      <c r="M27" s="31">
        <v>-200000</v>
      </c>
      <c r="N27" s="31"/>
      <c r="O27" s="31">
        <v>692057620</v>
      </c>
      <c r="P27" s="31"/>
      <c r="Q27" s="31">
        <v>52897752</v>
      </c>
      <c r="R27" s="31"/>
      <c r="S27" s="31">
        <v>3346</v>
      </c>
      <c r="T27" s="31"/>
      <c r="U27" s="31">
        <v>167916061881</v>
      </c>
      <c r="V27" s="31"/>
      <c r="W27" s="31">
        <v>175942752716.758</v>
      </c>
      <c r="Y27" s="2">
        <v>2.0285168398950382E-2</v>
      </c>
      <c r="AA27" s="6"/>
    </row>
    <row r="28" spans="1:27" ht="21" x14ac:dyDescent="0.2">
      <c r="A28" s="5" t="s">
        <v>34</v>
      </c>
      <c r="C28" s="31">
        <v>55413043</v>
      </c>
      <c r="D28" s="31"/>
      <c r="E28" s="31">
        <v>425675527951</v>
      </c>
      <c r="F28" s="31"/>
      <c r="G28" s="31">
        <v>531003353199.60602</v>
      </c>
      <c r="H28" s="31"/>
      <c r="I28" s="31">
        <v>3029272</v>
      </c>
      <c r="J28" s="31"/>
      <c r="K28" s="31">
        <v>30060288294</v>
      </c>
      <c r="L28" s="31"/>
      <c r="M28" s="31">
        <v>-10662790</v>
      </c>
      <c r="N28" s="31"/>
      <c r="O28" s="31">
        <v>95337303047</v>
      </c>
      <c r="P28" s="31"/>
      <c r="Q28" s="31">
        <v>47779525</v>
      </c>
      <c r="R28" s="31"/>
      <c r="S28" s="31">
        <v>8280</v>
      </c>
      <c r="T28" s="31"/>
      <c r="U28" s="31">
        <v>372586897495</v>
      </c>
      <c r="V28" s="31"/>
      <c r="W28" s="31">
        <v>393260560921.34998</v>
      </c>
      <c r="Y28" s="2">
        <v>4.534063824610976E-2</v>
      </c>
      <c r="AA28" s="6"/>
    </row>
    <row r="29" spans="1:27" ht="21" x14ac:dyDescent="0.2">
      <c r="A29" s="5" t="s">
        <v>32</v>
      </c>
      <c r="C29" s="31">
        <v>326624815</v>
      </c>
      <c r="D29" s="31"/>
      <c r="E29" s="31">
        <v>1375001518702</v>
      </c>
      <c r="F29" s="31"/>
      <c r="G29" s="31">
        <v>1879905290660.8401</v>
      </c>
      <c r="H29" s="31"/>
      <c r="I29" s="31">
        <v>5280751</v>
      </c>
      <c r="J29" s="31"/>
      <c r="K29" s="31">
        <v>29958441061</v>
      </c>
      <c r="L29" s="31"/>
      <c r="M29" s="31">
        <v>-24822793</v>
      </c>
      <c r="N29" s="31"/>
      <c r="O29" s="31">
        <v>145746867110</v>
      </c>
      <c r="P29" s="31"/>
      <c r="Q29" s="31">
        <v>307082773</v>
      </c>
      <c r="R29" s="31"/>
      <c r="S29" s="31">
        <v>5690</v>
      </c>
      <c r="T29" s="31"/>
      <c r="U29" s="31">
        <v>1300462761422</v>
      </c>
      <c r="V29" s="31"/>
      <c r="W29" s="31">
        <v>1736904537548.7</v>
      </c>
      <c r="Y29" s="2">
        <v>0.20025491526665504</v>
      </c>
      <c r="AA29" s="6"/>
    </row>
    <row r="30" spans="1:27" ht="21" x14ac:dyDescent="0.2">
      <c r="A30" s="5" t="s">
        <v>33</v>
      </c>
      <c r="C30" s="31">
        <v>15000000</v>
      </c>
      <c r="D30" s="31"/>
      <c r="E30" s="31">
        <v>40100160997</v>
      </c>
      <c r="F30" s="31"/>
      <c r="G30" s="31">
        <v>44598053250</v>
      </c>
      <c r="H30" s="31"/>
      <c r="I30" s="31">
        <v>16800000</v>
      </c>
      <c r="J30" s="31"/>
      <c r="K30" s="31">
        <v>61976623220</v>
      </c>
      <c r="L30" s="31"/>
      <c r="M30" s="31">
        <v>0</v>
      </c>
      <c r="N30" s="31"/>
      <c r="O30" s="31">
        <v>0</v>
      </c>
      <c r="P30" s="31"/>
      <c r="Q30" s="31">
        <v>31800000</v>
      </c>
      <c r="R30" s="31"/>
      <c r="S30" s="31">
        <v>3294</v>
      </c>
      <c r="T30" s="31"/>
      <c r="U30" s="31">
        <v>102076784217</v>
      </c>
      <c r="V30" s="31"/>
      <c r="W30" s="31">
        <v>104125942260</v>
      </c>
      <c r="Y30" s="2">
        <v>1.2005110985411464E-2</v>
      </c>
      <c r="AA30" s="6"/>
    </row>
    <row r="31" spans="1:27" ht="21" x14ac:dyDescent="0.2">
      <c r="A31" s="5" t="s">
        <v>40</v>
      </c>
      <c r="C31" s="31">
        <v>250000</v>
      </c>
      <c r="D31" s="31"/>
      <c r="E31" s="31">
        <v>3758659766</v>
      </c>
      <c r="F31" s="31"/>
      <c r="G31" s="31">
        <v>4540323375</v>
      </c>
      <c r="H31" s="31"/>
      <c r="I31" s="31">
        <v>0</v>
      </c>
      <c r="J31" s="31"/>
      <c r="K31" s="31">
        <v>0</v>
      </c>
      <c r="L31" s="31"/>
      <c r="M31" s="31">
        <v>0</v>
      </c>
      <c r="N31" s="31"/>
      <c r="O31" s="31">
        <v>0</v>
      </c>
      <c r="P31" s="31"/>
      <c r="Q31" s="31">
        <v>250000</v>
      </c>
      <c r="R31" s="31"/>
      <c r="S31" s="31">
        <v>17280</v>
      </c>
      <c r="T31" s="31"/>
      <c r="U31" s="31">
        <v>3758659766</v>
      </c>
      <c r="V31" s="31"/>
      <c r="W31" s="31">
        <v>4294296000</v>
      </c>
      <c r="Y31" s="2">
        <v>4.9510716508553308E-4</v>
      </c>
      <c r="AA31" s="6"/>
    </row>
    <row r="32" spans="1:27" ht="21" x14ac:dyDescent="0.2">
      <c r="A32" s="5" t="s">
        <v>35</v>
      </c>
      <c r="C32" s="31">
        <v>105762651</v>
      </c>
      <c r="D32" s="31"/>
      <c r="E32" s="31">
        <v>376356036796</v>
      </c>
      <c r="F32" s="31"/>
      <c r="G32" s="31">
        <v>480985136761.466</v>
      </c>
      <c r="H32" s="31"/>
      <c r="I32" s="31">
        <v>25423133</v>
      </c>
      <c r="J32" s="31"/>
      <c r="K32" s="31">
        <v>126582090925</v>
      </c>
      <c r="L32" s="31"/>
      <c r="M32" s="31">
        <v>0</v>
      </c>
      <c r="N32" s="31"/>
      <c r="O32" s="31">
        <v>0</v>
      </c>
      <c r="P32" s="31"/>
      <c r="Q32" s="31">
        <v>131185784</v>
      </c>
      <c r="R32" s="31"/>
      <c r="S32" s="31">
        <v>4369</v>
      </c>
      <c r="T32" s="31"/>
      <c r="U32" s="31">
        <v>502938127721</v>
      </c>
      <c r="V32" s="31"/>
      <c r="W32" s="31">
        <v>569740443688.73901</v>
      </c>
      <c r="Y32" s="2">
        <v>6.5687734592423386E-2</v>
      </c>
      <c r="AA32" s="6"/>
    </row>
    <row r="33" spans="1:27" ht="21" x14ac:dyDescent="0.2">
      <c r="A33" s="5" t="s">
        <v>36</v>
      </c>
      <c r="C33" s="31">
        <v>185700390</v>
      </c>
      <c r="D33" s="31"/>
      <c r="E33" s="31">
        <v>1205001418449</v>
      </c>
      <c r="F33" s="31"/>
      <c r="G33" s="31">
        <v>1456458279441.25</v>
      </c>
      <c r="H33" s="31"/>
      <c r="I33" s="31">
        <v>89599553</v>
      </c>
      <c r="J33" s="31"/>
      <c r="K33" s="31">
        <v>734742870778</v>
      </c>
      <c r="L33" s="31"/>
      <c r="M33" s="31">
        <v>-40040191</v>
      </c>
      <c r="N33" s="31"/>
      <c r="O33" s="31">
        <v>334889259585</v>
      </c>
      <c r="P33" s="31"/>
      <c r="Q33" s="31">
        <v>235259752</v>
      </c>
      <c r="R33" s="31"/>
      <c r="S33" s="31">
        <v>8240</v>
      </c>
      <c r="T33" s="31"/>
      <c r="U33" s="31">
        <v>1657623882674</v>
      </c>
      <c r="V33" s="31"/>
      <c r="W33" s="31">
        <v>1927006041358.9399</v>
      </c>
      <c r="Y33" s="2">
        <v>0.22217250469923833</v>
      </c>
      <c r="AA33" s="6"/>
    </row>
    <row r="34" spans="1:27" ht="21" x14ac:dyDescent="0.2">
      <c r="A34" s="5" t="s">
        <v>37</v>
      </c>
      <c r="C34" s="31">
        <v>6000000</v>
      </c>
      <c r="D34" s="31"/>
      <c r="E34" s="31">
        <v>50643002437</v>
      </c>
      <c r="F34" s="31"/>
      <c r="G34" s="31">
        <v>55766205000</v>
      </c>
      <c r="H34" s="31"/>
      <c r="I34" s="31">
        <v>0</v>
      </c>
      <c r="J34" s="31"/>
      <c r="K34" s="31">
        <v>0</v>
      </c>
      <c r="L34" s="31"/>
      <c r="M34" s="31">
        <v>-3987981</v>
      </c>
      <c r="N34" s="31"/>
      <c r="O34" s="31">
        <v>38573923697</v>
      </c>
      <c r="P34" s="31"/>
      <c r="Q34" s="31">
        <v>2012019</v>
      </c>
      <c r="R34" s="31"/>
      <c r="S34" s="31">
        <v>9870</v>
      </c>
      <c r="T34" s="31"/>
      <c r="U34" s="31">
        <v>16982447215</v>
      </c>
      <c r="V34" s="31"/>
      <c r="W34" s="31">
        <v>19740468696.196499</v>
      </c>
      <c r="Y34" s="2">
        <v>2.2759603654786626E-3</v>
      </c>
      <c r="AA34" s="6"/>
    </row>
    <row r="35" spans="1:27" ht="21" x14ac:dyDescent="0.2">
      <c r="A35" s="5" t="s">
        <v>81</v>
      </c>
      <c r="C35" s="31">
        <v>0</v>
      </c>
      <c r="D35" s="31"/>
      <c r="E35" s="31">
        <v>0</v>
      </c>
      <c r="F35" s="31"/>
      <c r="G35" s="31">
        <v>0</v>
      </c>
      <c r="H35" s="31"/>
      <c r="I35" s="31">
        <v>2657500</v>
      </c>
      <c r="J35" s="31"/>
      <c r="K35" s="31">
        <v>112739480557</v>
      </c>
      <c r="L35" s="31"/>
      <c r="M35" s="31">
        <v>0</v>
      </c>
      <c r="N35" s="31"/>
      <c r="O35" s="31">
        <v>0</v>
      </c>
      <c r="P35" s="31"/>
      <c r="Q35" s="31">
        <v>571500</v>
      </c>
      <c r="R35" s="31"/>
      <c r="S35" s="31">
        <v>47450</v>
      </c>
      <c r="T35" s="31"/>
      <c r="U35" s="31">
        <v>24013926358</v>
      </c>
      <c r="V35" s="31"/>
      <c r="W35" s="31">
        <v>26956324833.75</v>
      </c>
      <c r="Y35" s="2">
        <v>3.1079062946668596E-3</v>
      </c>
      <c r="AA35" s="6"/>
    </row>
    <row r="36" spans="1:27" ht="21" x14ac:dyDescent="0.2">
      <c r="A36" s="5" t="s">
        <v>82</v>
      </c>
      <c r="C36" s="31">
        <v>0</v>
      </c>
      <c r="D36" s="31"/>
      <c r="E36" s="31">
        <v>0</v>
      </c>
      <c r="F36" s="31"/>
      <c r="G36" s="31">
        <v>0</v>
      </c>
      <c r="H36" s="31"/>
      <c r="I36" s="31">
        <v>1237500</v>
      </c>
      <c r="J36" s="31"/>
      <c r="K36" s="31">
        <v>110391428290</v>
      </c>
      <c r="L36" s="31"/>
      <c r="M36" s="31">
        <v>-940000</v>
      </c>
      <c r="N36" s="31"/>
      <c r="O36" s="31">
        <v>26464469055</v>
      </c>
      <c r="P36" s="31"/>
      <c r="Q36" s="31">
        <v>297500</v>
      </c>
      <c r="R36" s="31"/>
      <c r="S36" s="31">
        <v>29600</v>
      </c>
      <c r="T36" s="31"/>
      <c r="U36" s="31">
        <v>5363090270</v>
      </c>
      <c r="V36" s="31"/>
      <c r="W36" s="31">
        <v>8753604300</v>
      </c>
      <c r="Y36" s="2">
        <v>1.0092392814220381E-3</v>
      </c>
      <c r="AA36" s="6"/>
    </row>
    <row r="37" spans="1:27" ht="21" x14ac:dyDescent="0.2">
      <c r="A37" s="5" t="s">
        <v>83</v>
      </c>
      <c r="C37" s="31">
        <v>0</v>
      </c>
      <c r="D37" s="31"/>
      <c r="E37" s="31">
        <v>0</v>
      </c>
      <c r="F37" s="31"/>
      <c r="G37" s="31">
        <v>0</v>
      </c>
      <c r="H37" s="31"/>
      <c r="I37" s="31">
        <v>41876250</v>
      </c>
      <c r="J37" s="31"/>
      <c r="K37" s="31">
        <v>195334690039</v>
      </c>
      <c r="L37" s="31"/>
      <c r="M37" s="31">
        <v>0</v>
      </c>
      <c r="N37" s="31"/>
      <c r="O37" s="31">
        <v>0</v>
      </c>
      <c r="P37" s="31"/>
      <c r="Q37" s="31">
        <v>17476158</v>
      </c>
      <c r="R37" s="31"/>
      <c r="S37" s="31">
        <v>4779</v>
      </c>
      <c r="T37" s="31"/>
      <c r="U37" s="31">
        <v>86709706720</v>
      </c>
      <c r="V37" s="31"/>
      <c r="W37" s="31">
        <v>83021623655.462097</v>
      </c>
      <c r="Y37" s="2">
        <v>9.5719067173883378E-3</v>
      </c>
      <c r="AA37" s="6"/>
    </row>
    <row r="38" spans="1:27" ht="21" x14ac:dyDescent="0.2">
      <c r="A38" s="5" t="s">
        <v>84</v>
      </c>
      <c r="C38" s="31">
        <v>0</v>
      </c>
      <c r="D38" s="31"/>
      <c r="E38" s="31">
        <v>0</v>
      </c>
      <c r="F38" s="31"/>
      <c r="G38" s="31">
        <v>0</v>
      </c>
      <c r="H38" s="31"/>
      <c r="I38" s="31">
        <v>40915587</v>
      </c>
      <c r="J38" s="31"/>
      <c r="K38" s="31">
        <v>182715429674</v>
      </c>
      <c r="L38" s="31"/>
      <c r="M38" s="31">
        <v>0</v>
      </c>
      <c r="N38" s="31"/>
      <c r="O38" s="31">
        <v>0</v>
      </c>
      <c r="P38" s="31"/>
      <c r="Q38" s="31">
        <v>40915587</v>
      </c>
      <c r="R38" s="31"/>
      <c r="S38" s="31">
        <v>4400</v>
      </c>
      <c r="T38" s="31"/>
      <c r="U38" s="31">
        <v>182715429674</v>
      </c>
      <c r="V38" s="31"/>
      <c r="W38" s="31">
        <v>178957412732.34</v>
      </c>
      <c r="Y38" s="2">
        <v>2.0632741033443092E-2</v>
      </c>
      <c r="AA38" s="6"/>
    </row>
    <row r="39" spans="1:27" ht="21" x14ac:dyDescent="0.2">
      <c r="A39" s="5" t="s">
        <v>85</v>
      </c>
      <c r="C39" s="31">
        <v>0</v>
      </c>
      <c r="D39" s="31"/>
      <c r="E39" s="31">
        <v>0</v>
      </c>
      <c r="F39" s="31"/>
      <c r="G39" s="31">
        <v>0</v>
      </c>
      <c r="H39" s="31"/>
      <c r="I39" s="31">
        <v>249998</v>
      </c>
      <c r="J39" s="31"/>
      <c r="K39" s="31">
        <v>1789108730</v>
      </c>
      <c r="L39" s="31"/>
      <c r="M39" s="31">
        <v>0</v>
      </c>
      <c r="N39" s="31">
        <v>0</v>
      </c>
      <c r="O39" s="31">
        <v>0</v>
      </c>
      <c r="P39" s="31"/>
      <c r="Q39" s="31">
        <v>249998</v>
      </c>
      <c r="R39" s="31"/>
      <c r="S39" s="31">
        <v>10060</v>
      </c>
      <c r="T39" s="31"/>
      <c r="U39" s="31">
        <v>1789108730</v>
      </c>
      <c r="V39" s="31"/>
      <c r="W39" s="31">
        <v>2500015749.7140002</v>
      </c>
      <c r="Y39" s="2">
        <v>2.882371663504524E-4</v>
      </c>
      <c r="AA39" s="6"/>
    </row>
    <row r="40" spans="1:27" ht="21" x14ac:dyDescent="0.2">
      <c r="A40" s="5" t="s">
        <v>86</v>
      </c>
      <c r="C40" s="31">
        <v>0</v>
      </c>
      <c r="D40" s="31"/>
      <c r="E40" s="31">
        <v>0</v>
      </c>
      <c r="F40" s="31"/>
      <c r="G40" s="31">
        <v>0</v>
      </c>
      <c r="H40" s="31"/>
      <c r="I40" s="31">
        <v>999843</v>
      </c>
      <c r="J40" s="31"/>
      <c r="K40" s="31">
        <v>12732484311</v>
      </c>
      <c r="L40" s="31"/>
      <c r="M40" s="31">
        <v>0</v>
      </c>
      <c r="N40" s="31"/>
      <c r="O40" s="31">
        <v>0</v>
      </c>
      <c r="P40" s="31"/>
      <c r="Q40" s="31">
        <v>999843</v>
      </c>
      <c r="R40" s="31"/>
      <c r="S40" s="31">
        <v>14610</v>
      </c>
      <c r="T40" s="31"/>
      <c r="U40" s="31">
        <v>12732484311</v>
      </c>
      <c r="V40" s="31"/>
      <c r="W40" s="31">
        <v>14520790377.931499</v>
      </c>
      <c r="Y40" s="2">
        <v>1.6741620416522176E-3</v>
      </c>
      <c r="AA40" s="6"/>
    </row>
    <row r="41" spans="1:27" ht="21" x14ac:dyDescent="0.2">
      <c r="A41" s="5" t="s">
        <v>87</v>
      </c>
      <c r="C41" s="31">
        <v>0</v>
      </c>
      <c r="D41" s="31"/>
      <c r="E41" s="31">
        <v>0</v>
      </c>
      <c r="F41" s="31"/>
      <c r="G41" s="31">
        <v>0</v>
      </c>
      <c r="H41" s="31"/>
      <c r="I41" s="31">
        <v>62164559</v>
      </c>
      <c r="J41" s="31"/>
      <c r="K41" s="31">
        <v>184321710163</v>
      </c>
      <c r="L41" s="31"/>
      <c r="M41" s="31">
        <v>0</v>
      </c>
      <c r="N41" s="31"/>
      <c r="O41" s="31">
        <v>0</v>
      </c>
      <c r="P41" s="31"/>
      <c r="Q41" s="31">
        <v>62164559</v>
      </c>
      <c r="R41" s="31"/>
      <c r="S41" s="31">
        <v>2778</v>
      </c>
      <c r="T41" s="31"/>
      <c r="U41" s="31">
        <v>184321710163</v>
      </c>
      <c r="V41" s="31"/>
      <c r="W41" s="31">
        <v>171665620689.83301</v>
      </c>
      <c r="Y41" s="2">
        <v>1.9792040139382953E-2</v>
      </c>
      <c r="AA41" s="6"/>
    </row>
    <row r="42" spans="1:27" ht="21" x14ac:dyDescent="0.2">
      <c r="A42" s="5" t="s">
        <v>88</v>
      </c>
      <c r="C42" s="31">
        <v>0</v>
      </c>
      <c r="D42" s="31"/>
      <c r="E42" s="31">
        <v>0</v>
      </c>
      <c r="F42" s="31"/>
      <c r="G42" s="31">
        <v>0</v>
      </c>
      <c r="H42" s="31"/>
      <c r="I42" s="31">
        <v>1600000</v>
      </c>
      <c r="J42" s="31"/>
      <c r="K42" s="31">
        <v>22469984236</v>
      </c>
      <c r="L42" s="31"/>
      <c r="M42" s="31">
        <v>0</v>
      </c>
      <c r="N42" s="31"/>
      <c r="O42" s="31">
        <v>0</v>
      </c>
      <c r="P42" s="31"/>
      <c r="Q42" s="31">
        <v>1600000</v>
      </c>
      <c r="R42" s="31"/>
      <c r="S42" s="31">
        <v>17340</v>
      </c>
      <c r="T42" s="31"/>
      <c r="U42" s="31">
        <v>22469984236</v>
      </c>
      <c r="V42" s="31"/>
      <c r="W42" s="31">
        <v>27578923200</v>
      </c>
      <c r="Y42" s="2">
        <v>3.179688237993757E-3</v>
      </c>
      <c r="AA42" s="6"/>
    </row>
    <row r="43" spans="1:27" ht="21.75" thickBot="1" x14ac:dyDescent="0.25">
      <c r="A43" s="5" t="s">
        <v>89</v>
      </c>
      <c r="C43" s="31">
        <v>0</v>
      </c>
      <c r="D43" s="31"/>
      <c r="E43" s="31">
        <v>0</v>
      </c>
      <c r="F43" s="31"/>
      <c r="G43" s="31">
        <v>0</v>
      </c>
      <c r="H43" s="31"/>
      <c r="I43" s="31">
        <v>2250000</v>
      </c>
      <c r="J43" s="31"/>
      <c r="K43" s="31">
        <v>12139712854</v>
      </c>
      <c r="L43" s="31"/>
      <c r="M43" s="31">
        <v>0</v>
      </c>
      <c r="N43" s="31"/>
      <c r="O43" s="31">
        <v>0</v>
      </c>
      <c r="P43" s="31"/>
      <c r="Q43" s="31">
        <v>450000</v>
      </c>
      <c r="R43" s="31"/>
      <c r="S43" s="31">
        <v>9020</v>
      </c>
      <c r="T43" s="31"/>
      <c r="U43" s="31">
        <v>2388516805</v>
      </c>
      <c r="V43" s="31"/>
      <c r="W43" s="31">
        <v>4034848950</v>
      </c>
      <c r="Y43" s="2">
        <v>4.6519444052828214E-4</v>
      </c>
      <c r="AA43" s="6"/>
    </row>
    <row r="44" spans="1:27" ht="19.5" thickBot="1" x14ac:dyDescent="0.25">
      <c r="C44" s="4" t="s">
        <v>41</v>
      </c>
      <c r="E44" s="7">
        <f>SUM(E9:E43)</f>
        <v>6018762310363</v>
      </c>
      <c r="G44" s="7">
        <f>SUM(G9:G43)</f>
        <v>7422228170657.8701</v>
      </c>
      <c r="I44" s="4" t="s">
        <v>41</v>
      </c>
      <c r="K44" s="7">
        <f>SUM(K9:K43)</f>
        <v>2027228568466.2551</v>
      </c>
      <c r="M44" s="4" t="s">
        <v>41</v>
      </c>
      <c r="O44" s="7">
        <f>SUM(O9:O43)</f>
        <v>1198091360911.2551</v>
      </c>
      <c r="Q44" s="4" t="s">
        <v>41</v>
      </c>
      <c r="S44" s="4" t="s">
        <v>41</v>
      </c>
      <c r="U44" s="7">
        <f>SUM(U9:U43)</f>
        <v>6714843673317</v>
      </c>
      <c r="W44" s="7">
        <f>SUM(W9:W43)</f>
        <v>7805963468314.1328</v>
      </c>
      <c r="Y44" s="3">
        <f>SUM(Y9:Y43)</f>
        <v>0.89998184651413093</v>
      </c>
    </row>
    <row r="45" spans="1:27" ht="19.5" thickTop="1" x14ac:dyDescent="0.2">
      <c r="W45" s="6"/>
      <c r="X45" s="6">
        <f>+W44-W45</f>
        <v>7805963468314.1328</v>
      </c>
    </row>
    <row r="46" spans="1:27" x14ac:dyDescent="0.2">
      <c r="W46" s="63"/>
      <c r="Y46" s="62"/>
    </row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scale="2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4"/>
  <sheetViews>
    <sheetView rightToLeft="1" zoomScaleNormal="100" workbookViewId="0">
      <selection activeCell="C10" sqref="C10"/>
    </sheetView>
  </sheetViews>
  <sheetFormatPr defaultRowHeight="22.5" x14ac:dyDescent="0.2"/>
  <cols>
    <col min="1" max="1" width="24.75" style="8" bestFit="1" customWidth="1"/>
    <col min="2" max="2" width="0.875" style="8" customWidth="1"/>
    <col min="3" max="3" width="18" style="8" bestFit="1" customWidth="1"/>
    <col min="4" max="4" width="0.875" style="8" customWidth="1"/>
    <col min="5" max="5" width="18" style="8" bestFit="1" customWidth="1"/>
    <col min="6" max="6" width="0.875" style="8" customWidth="1"/>
    <col min="7" max="7" width="17.875" style="8" bestFit="1" customWidth="1"/>
    <col min="8" max="8" width="0.875" style="8" customWidth="1"/>
    <col min="9" max="9" width="18" style="8" bestFit="1" customWidth="1"/>
    <col min="10" max="10" width="0.875" style="8" customWidth="1"/>
    <col min="11" max="11" width="18.25" style="8" bestFit="1" customWidth="1"/>
    <col min="12" max="12" width="0.875" style="8" customWidth="1"/>
    <col min="13" max="13" width="8" style="8" customWidth="1"/>
    <col min="14" max="16384" width="9" style="8"/>
  </cols>
  <sheetData>
    <row r="2" spans="1:20" ht="24" x14ac:dyDescent="0.2">
      <c r="A2" s="67" t="s">
        <v>42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  <c r="J2" s="67" t="s">
        <v>0</v>
      </c>
      <c r="K2" s="67" t="s">
        <v>0</v>
      </c>
    </row>
    <row r="3" spans="1:20" ht="24" x14ac:dyDescent="0.2">
      <c r="A3" s="67" t="s">
        <v>1</v>
      </c>
      <c r="B3" s="67" t="s">
        <v>1</v>
      </c>
      <c r="C3" s="67" t="s">
        <v>1</v>
      </c>
      <c r="D3" s="67" t="s">
        <v>1</v>
      </c>
      <c r="E3" s="67" t="s">
        <v>1</v>
      </c>
      <c r="F3" s="67" t="s">
        <v>1</v>
      </c>
      <c r="G3" s="67" t="s">
        <v>1</v>
      </c>
      <c r="H3" s="67" t="s">
        <v>1</v>
      </c>
      <c r="I3" s="67" t="s">
        <v>1</v>
      </c>
      <c r="J3" s="67" t="s">
        <v>1</v>
      </c>
      <c r="K3" s="67" t="s">
        <v>1</v>
      </c>
    </row>
    <row r="4" spans="1:20" ht="24" x14ac:dyDescent="0.2">
      <c r="A4" s="67" t="str">
        <f>+سهام!A4</f>
        <v>برای ماه منتهی به 1403/10/30</v>
      </c>
      <c r="B4" s="67" t="s">
        <v>43</v>
      </c>
      <c r="C4" s="67" t="s">
        <v>43</v>
      </c>
      <c r="D4" s="67" t="s">
        <v>43</v>
      </c>
      <c r="E4" s="67" t="s">
        <v>43</v>
      </c>
      <c r="F4" s="67" t="s">
        <v>43</v>
      </c>
      <c r="G4" s="67" t="s">
        <v>43</v>
      </c>
      <c r="H4" s="67" t="s">
        <v>43</v>
      </c>
      <c r="I4" s="67" t="s">
        <v>43</v>
      </c>
      <c r="J4" s="67" t="s">
        <v>43</v>
      </c>
      <c r="K4" s="67" t="s">
        <v>43</v>
      </c>
    </row>
    <row r="5" spans="1:20" ht="25.5" x14ac:dyDescent="0.2">
      <c r="A5" s="68" t="s">
        <v>44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24.75" thickBot="1" x14ac:dyDescent="0.25">
      <c r="A6" s="69" t="s">
        <v>45</v>
      </c>
      <c r="C6" s="9" t="s">
        <v>6</v>
      </c>
      <c r="E6" s="69" t="s">
        <v>5</v>
      </c>
      <c r="F6" s="69" t="s">
        <v>5</v>
      </c>
      <c r="G6" s="69" t="s">
        <v>5</v>
      </c>
      <c r="I6" s="69" t="s">
        <v>90</v>
      </c>
      <c r="J6" s="69" t="s">
        <v>4</v>
      </c>
      <c r="K6" s="69" t="s">
        <v>4</v>
      </c>
    </row>
    <row r="7" spans="1:20" ht="24.75" thickBot="1" x14ac:dyDescent="0.25">
      <c r="A7" s="69" t="s">
        <v>45</v>
      </c>
      <c r="C7" s="9" t="s">
        <v>46</v>
      </c>
      <c r="E7" s="9" t="s">
        <v>47</v>
      </c>
      <c r="G7" s="9" t="s">
        <v>48</v>
      </c>
      <c r="I7" s="9" t="s">
        <v>46</v>
      </c>
      <c r="K7" s="9" t="s">
        <v>49</v>
      </c>
    </row>
    <row r="8" spans="1:20" ht="24" x14ac:dyDescent="0.2">
      <c r="A8" s="10" t="s">
        <v>50</v>
      </c>
      <c r="C8" s="11">
        <v>1041245987510</v>
      </c>
      <c r="E8" s="11">
        <v>1180473303291</v>
      </c>
      <c r="F8" s="11"/>
      <c r="G8" s="11">
        <v>1368569864000</v>
      </c>
      <c r="I8" s="11">
        <f>+C8+E8-G8</f>
        <v>853149426801</v>
      </c>
      <c r="K8" s="12">
        <v>9.8363129625389276E-2</v>
      </c>
    </row>
    <row r="9" spans="1:20" ht="24.75" thickBot="1" x14ac:dyDescent="0.25">
      <c r="A9" s="10" t="s">
        <v>51</v>
      </c>
      <c r="C9" s="11">
        <v>171282</v>
      </c>
      <c r="E9" s="11">
        <v>0</v>
      </c>
      <c r="F9" s="11"/>
      <c r="G9" s="11">
        <v>0</v>
      </c>
      <c r="I9" s="11">
        <v>171282</v>
      </c>
      <c r="K9" s="12">
        <v>1.9747810921785615E-8</v>
      </c>
    </row>
    <row r="10" spans="1:20" ht="23.25" thickBot="1" x14ac:dyDescent="0.25">
      <c r="A10" s="8" t="s">
        <v>41</v>
      </c>
      <c r="C10" s="13">
        <f>SUM(C8:C9)</f>
        <v>1041246158792</v>
      </c>
      <c r="E10" s="13">
        <f>SUM(E8:E9)</f>
        <v>1180473303291</v>
      </c>
      <c r="G10" s="13">
        <f>SUM(G8:G9)</f>
        <v>1368569864000</v>
      </c>
      <c r="I10" s="13">
        <f>SUM(I8:I9)</f>
        <v>853149598083</v>
      </c>
      <c r="K10" s="14">
        <f>SUM(K8:K9)</f>
        <v>9.8363149373200204E-2</v>
      </c>
    </row>
    <row r="11" spans="1:20" ht="23.25" thickTop="1" x14ac:dyDescent="0.2"/>
    <row r="12" spans="1:20" x14ac:dyDescent="0.2">
      <c r="C12" s="11"/>
      <c r="I12" s="11"/>
    </row>
    <row r="13" spans="1:20" x14ac:dyDescent="0.2">
      <c r="C13" s="11"/>
    </row>
    <row r="14" spans="1:20" x14ac:dyDescent="0.2">
      <c r="C14" s="11"/>
      <c r="K14" s="11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I17"/>
  <sheetViews>
    <sheetView rightToLeft="1" tabSelected="1" zoomScale="98" zoomScaleNormal="98" workbookViewId="0">
      <selection activeCell="E16" sqref="E16"/>
    </sheetView>
  </sheetViews>
  <sheetFormatPr defaultRowHeight="18.75" x14ac:dyDescent="0.45"/>
  <cols>
    <col min="1" max="1" width="20.875" style="32" bestFit="1" customWidth="1"/>
    <col min="2" max="2" width="0.875" style="32" customWidth="1"/>
    <col min="3" max="3" width="20.125" style="32" customWidth="1"/>
    <col min="4" max="4" width="0.875" style="32" customWidth="1"/>
    <col min="5" max="5" width="20.125" style="32" customWidth="1"/>
    <col min="6" max="6" width="0.875" style="32" customWidth="1"/>
    <col min="7" max="7" width="28" style="32" customWidth="1"/>
    <col min="8" max="8" width="0.875" style="32" customWidth="1"/>
    <col min="9" max="9" width="8" style="32" customWidth="1"/>
    <col min="10" max="16384" width="9" style="32"/>
  </cols>
  <sheetData>
    <row r="2" spans="1:9" ht="26.25" x14ac:dyDescent="0.45">
      <c r="A2" s="70" t="s">
        <v>42</v>
      </c>
      <c r="B2" s="70" t="s">
        <v>0</v>
      </c>
      <c r="C2" s="70" t="s">
        <v>0</v>
      </c>
      <c r="D2" s="70" t="s">
        <v>0</v>
      </c>
      <c r="E2" s="70" t="s">
        <v>0</v>
      </c>
      <c r="F2" s="70" t="s">
        <v>0</v>
      </c>
      <c r="G2" s="70" t="s">
        <v>0</v>
      </c>
    </row>
    <row r="3" spans="1:9" ht="26.25" x14ac:dyDescent="0.45">
      <c r="A3" s="70" t="s">
        <v>52</v>
      </c>
      <c r="B3" s="70" t="s">
        <v>52</v>
      </c>
      <c r="C3" s="70" t="s">
        <v>52</v>
      </c>
      <c r="D3" s="70" t="s">
        <v>52</v>
      </c>
      <c r="E3" s="70" t="s">
        <v>52</v>
      </c>
      <c r="F3" s="70" t="s">
        <v>52</v>
      </c>
      <c r="G3" s="70" t="s">
        <v>52</v>
      </c>
    </row>
    <row r="4" spans="1:9" ht="26.25" x14ac:dyDescent="0.45">
      <c r="A4" s="70" t="s">
        <v>80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0" t="s">
        <v>2</v>
      </c>
    </row>
    <row r="6" spans="1:9" ht="27" thickBot="1" x14ac:dyDescent="0.5">
      <c r="A6" s="15" t="s">
        <v>56</v>
      </c>
      <c r="C6" s="49" t="s">
        <v>46</v>
      </c>
      <c r="E6" s="15" t="s">
        <v>69</v>
      </c>
      <c r="G6" s="15" t="s">
        <v>13</v>
      </c>
    </row>
    <row r="7" spans="1:9" ht="21" x14ac:dyDescent="0.55000000000000004">
      <c r="A7" s="33" t="s">
        <v>77</v>
      </c>
      <c r="C7" s="50">
        <f>+'درآمد سرمایه‌گذاری در سهام'!I47</f>
        <v>-130499593711</v>
      </c>
      <c r="D7" s="17"/>
      <c r="E7" s="35">
        <v>1.0846095266589413</v>
      </c>
      <c r="F7" s="17"/>
      <c r="G7" s="35">
        <v>-1.5045838453396569E-2</v>
      </c>
    </row>
    <row r="8" spans="1:9" ht="21" x14ac:dyDescent="0.55000000000000004">
      <c r="A8" s="33" t="s">
        <v>78</v>
      </c>
      <c r="C8" s="50">
        <f>+'درآمد سپرده بانکی'!E9</f>
        <v>10180166392</v>
      </c>
      <c r="D8" s="17"/>
      <c r="E8" s="35">
        <v>-8.4609500594986731E-2</v>
      </c>
      <c r="F8" s="17"/>
      <c r="G8" s="35">
        <v>1.1737135312615012E-3</v>
      </c>
    </row>
    <row r="9" spans="1:9" ht="21.75" thickBot="1" x14ac:dyDescent="0.6">
      <c r="A9" s="33" t="s">
        <v>79</v>
      </c>
      <c r="C9" s="50">
        <f>+'سایر درآمدها'!C9</f>
        <v>3136</v>
      </c>
      <c r="D9" s="17"/>
      <c r="E9" s="35">
        <v>-2.6063954521842595E-8</v>
      </c>
      <c r="F9" s="17"/>
      <c r="G9" s="35">
        <v>3.6156242366810106E-10</v>
      </c>
    </row>
    <row r="10" spans="1:9" ht="19.5" thickBot="1" x14ac:dyDescent="0.5">
      <c r="A10" s="32" t="s">
        <v>41</v>
      </c>
      <c r="C10" s="51">
        <f>SUM(C7:C9)</f>
        <v>-120319424183</v>
      </c>
      <c r="D10" s="17"/>
      <c r="E10" s="40">
        <f>SUM(E7:E9)</f>
        <v>1</v>
      </c>
      <c r="F10" s="17"/>
      <c r="G10" s="52">
        <f>SUM(G7:G9)</f>
        <v>-1.3872124560572643E-2</v>
      </c>
    </row>
    <row r="11" spans="1:9" ht="19.5" thickTop="1" x14ac:dyDescent="0.45"/>
    <row r="12" spans="1:9" x14ac:dyDescent="0.45">
      <c r="C12" s="42"/>
      <c r="I12" s="41"/>
    </row>
    <row r="13" spans="1:9" x14ac:dyDescent="0.45">
      <c r="C13" s="48"/>
      <c r="G13" s="42"/>
    </row>
    <row r="14" spans="1:9" x14ac:dyDescent="0.45">
      <c r="C14" s="43"/>
    </row>
    <row r="15" spans="1:9" x14ac:dyDescent="0.45">
      <c r="C15" s="43"/>
    </row>
    <row r="16" spans="1:9" x14ac:dyDescent="0.45">
      <c r="C16" s="34"/>
    </row>
    <row r="17" spans="3:3" x14ac:dyDescent="0.45">
      <c r="C17" s="34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48"/>
  <sheetViews>
    <sheetView rightToLeft="1" topLeftCell="C25" zoomScaleNormal="100" workbookViewId="0">
      <selection activeCell="G56" sqref="G56"/>
    </sheetView>
  </sheetViews>
  <sheetFormatPr defaultRowHeight="18.75" x14ac:dyDescent="0.45"/>
  <cols>
    <col min="1" max="1" width="35.25" style="32" bestFit="1" customWidth="1"/>
    <col min="2" max="2" width="0.875" style="32" customWidth="1"/>
    <col min="3" max="3" width="19.25" style="32" customWidth="1"/>
    <col min="4" max="4" width="0.875" style="32" customWidth="1"/>
    <col min="5" max="5" width="19.25" style="32" customWidth="1"/>
    <col min="6" max="6" width="0.875" style="32" customWidth="1"/>
    <col min="7" max="7" width="19.25" style="32" customWidth="1"/>
    <col min="8" max="8" width="0.875" style="32" customWidth="1"/>
    <col min="9" max="9" width="19.25" style="32" customWidth="1"/>
    <col min="10" max="10" width="0.875" style="32" customWidth="1"/>
    <col min="11" max="11" width="20.125" style="32" customWidth="1"/>
    <col min="12" max="12" width="0.875" style="32" customWidth="1"/>
    <col min="13" max="13" width="19.25" style="32" customWidth="1"/>
    <col min="14" max="14" width="0.875" style="32" customWidth="1"/>
    <col min="15" max="15" width="20.125" style="32" customWidth="1"/>
    <col min="16" max="16" width="0.875" style="32" customWidth="1"/>
    <col min="17" max="17" width="19.25" style="32" customWidth="1"/>
    <col min="18" max="18" width="0.875" style="32" customWidth="1"/>
    <col min="19" max="19" width="20.125" style="32" customWidth="1"/>
    <col min="20" max="20" width="0.875" style="32" customWidth="1"/>
    <col min="21" max="21" width="20.125" style="32" customWidth="1"/>
    <col min="22" max="22" width="0.875" style="32" customWidth="1"/>
    <col min="23" max="23" width="8" style="32" customWidth="1"/>
    <col min="24" max="16384" width="9" style="32"/>
  </cols>
  <sheetData>
    <row r="2" spans="1:21" ht="26.25" x14ac:dyDescent="0.45">
      <c r="A2" s="70" t="s">
        <v>42</v>
      </c>
      <c r="B2" s="70" t="s">
        <v>0</v>
      </c>
      <c r="C2" s="70" t="s">
        <v>0</v>
      </c>
      <c r="D2" s="70" t="s">
        <v>0</v>
      </c>
      <c r="E2" s="70" t="s">
        <v>0</v>
      </c>
      <c r="F2" s="70" t="s">
        <v>0</v>
      </c>
      <c r="G2" s="70" t="s">
        <v>0</v>
      </c>
      <c r="H2" s="70" t="s">
        <v>0</v>
      </c>
      <c r="I2" s="70" t="s">
        <v>0</v>
      </c>
      <c r="J2" s="70" t="s">
        <v>0</v>
      </c>
      <c r="K2" s="70" t="s">
        <v>0</v>
      </c>
      <c r="L2" s="70" t="s">
        <v>0</v>
      </c>
      <c r="M2" s="70" t="s">
        <v>0</v>
      </c>
      <c r="N2" s="70" t="s">
        <v>0</v>
      </c>
      <c r="O2" s="70" t="s">
        <v>0</v>
      </c>
      <c r="P2" s="70" t="s">
        <v>0</v>
      </c>
      <c r="Q2" s="70" t="s">
        <v>0</v>
      </c>
      <c r="R2" s="70" t="s">
        <v>0</v>
      </c>
      <c r="S2" s="70" t="s">
        <v>0</v>
      </c>
      <c r="T2" s="70" t="s">
        <v>0</v>
      </c>
      <c r="U2" s="70" t="s">
        <v>0</v>
      </c>
    </row>
    <row r="3" spans="1:21" ht="26.25" x14ac:dyDescent="0.45">
      <c r="A3" s="70" t="s">
        <v>52</v>
      </c>
      <c r="B3" s="70" t="s">
        <v>52</v>
      </c>
      <c r="C3" s="70" t="s">
        <v>52</v>
      </c>
      <c r="D3" s="70" t="s">
        <v>52</v>
      </c>
      <c r="E3" s="70" t="s">
        <v>52</v>
      </c>
      <c r="F3" s="70" t="s">
        <v>52</v>
      </c>
      <c r="G3" s="70" t="s">
        <v>52</v>
      </c>
      <c r="H3" s="70" t="s">
        <v>52</v>
      </c>
      <c r="I3" s="70" t="s">
        <v>52</v>
      </c>
      <c r="J3" s="70" t="s">
        <v>52</v>
      </c>
      <c r="K3" s="70" t="s">
        <v>52</v>
      </c>
      <c r="L3" s="70" t="s">
        <v>52</v>
      </c>
      <c r="M3" s="70" t="s">
        <v>52</v>
      </c>
      <c r="N3" s="70" t="s">
        <v>52</v>
      </c>
      <c r="O3" s="70" t="s">
        <v>52</v>
      </c>
      <c r="P3" s="70" t="s">
        <v>52</v>
      </c>
      <c r="Q3" s="70" t="s">
        <v>52</v>
      </c>
      <c r="R3" s="70" t="s">
        <v>52</v>
      </c>
      <c r="S3" s="70" t="s">
        <v>52</v>
      </c>
      <c r="T3" s="70" t="s">
        <v>52</v>
      </c>
      <c r="U3" s="70" t="s">
        <v>52</v>
      </c>
    </row>
    <row r="4" spans="1:21" ht="26.25" x14ac:dyDescent="0.45">
      <c r="A4" s="70" t="s">
        <v>80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0" t="s">
        <v>2</v>
      </c>
      <c r="H4" s="70" t="s">
        <v>2</v>
      </c>
      <c r="I4" s="70" t="s">
        <v>2</v>
      </c>
      <c r="J4" s="70" t="s">
        <v>2</v>
      </c>
      <c r="K4" s="70" t="s">
        <v>2</v>
      </c>
      <c r="L4" s="70" t="s">
        <v>2</v>
      </c>
      <c r="M4" s="70" t="s">
        <v>2</v>
      </c>
      <c r="N4" s="70" t="s">
        <v>2</v>
      </c>
      <c r="O4" s="70" t="s">
        <v>2</v>
      </c>
      <c r="P4" s="70" t="s">
        <v>2</v>
      </c>
      <c r="Q4" s="70" t="s">
        <v>2</v>
      </c>
      <c r="R4" s="70" t="s">
        <v>2</v>
      </c>
      <c r="S4" s="70" t="s">
        <v>2</v>
      </c>
      <c r="T4" s="70" t="s">
        <v>2</v>
      </c>
      <c r="U4" s="70" t="s">
        <v>2</v>
      </c>
    </row>
    <row r="5" spans="1:21" x14ac:dyDescent="0.45">
      <c r="U5" s="34"/>
    </row>
    <row r="6" spans="1:21" ht="27" thickBot="1" x14ac:dyDescent="0.5">
      <c r="A6" s="71" t="s">
        <v>3</v>
      </c>
      <c r="C6" s="71" t="s">
        <v>54</v>
      </c>
      <c r="D6" s="71" t="s">
        <v>54</v>
      </c>
      <c r="E6" s="71" t="s">
        <v>54</v>
      </c>
      <c r="F6" s="71" t="s">
        <v>54</v>
      </c>
      <c r="G6" s="71" t="s">
        <v>54</v>
      </c>
      <c r="H6" s="71" t="s">
        <v>54</v>
      </c>
      <c r="I6" s="71" t="s">
        <v>54</v>
      </c>
      <c r="J6" s="71" t="s">
        <v>54</v>
      </c>
      <c r="K6" s="71" t="s">
        <v>54</v>
      </c>
      <c r="M6" s="71" t="s">
        <v>55</v>
      </c>
      <c r="N6" s="71" t="s">
        <v>55</v>
      </c>
      <c r="O6" s="71" t="s">
        <v>55</v>
      </c>
      <c r="P6" s="71" t="s">
        <v>55</v>
      </c>
      <c r="Q6" s="71" t="s">
        <v>55</v>
      </c>
      <c r="R6" s="71" t="s">
        <v>55</v>
      </c>
      <c r="S6" s="71" t="s">
        <v>55</v>
      </c>
      <c r="T6" s="71" t="s">
        <v>55</v>
      </c>
      <c r="U6" s="71" t="s">
        <v>55</v>
      </c>
    </row>
    <row r="7" spans="1:21" ht="27" thickBot="1" x14ac:dyDescent="0.5">
      <c r="A7" s="71" t="s">
        <v>3</v>
      </c>
      <c r="C7" s="15" t="s">
        <v>66</v>
      </c>
      <c r="E7" s="15" t="s">
        <v>67</v>
      </c>
      <c r="G7" s="15" t="s">
        <v>68</v>
      </c>
      <c r="I7" s="15" t="s">
        <v>46</v>
      </c>
      <c r="K7" s="15" t="s">
        <v>69</v>
      </c>
      <c r="M7" s="15" t="s">
        <v>66</v>
      </c>
      <c r="O7" s="15" t="s">
        <v>67</v>
      </c>
      <c r="Q7" s="15" t="s">
        <v>68</v>
      </c>
      <c r="S7" s="15" t="s">
        <v>46</v>
      </c>
      <c r="U7" s="15" t="s">
        <v>69</v>
      </c>
    </row>
    <row r="8" spans="1:21" ht="21" x14ac:dyDescent="0.55000000000000004">
      <c r="A8" s="33" t="s">
        <v>25</v>
      </c>
      <c r="C8" s="44">
        <v>0</v>
      </c>
      <c r="D8" s="44"/>
      <c r="E8" s="44">
        <v>0</v>
      </c>
      <c r="F8" s="44"/>
      <c r="G8" s="44">
        <v>-80696009</v>
      </c>
      <c r="H8" s="44"/>
      <c r="I8" s="44">
        <f t="shared" ref="I8:I46" si="0">C8+E8+G8</f>
        <v>-80696009</v>
      </c>
      <c r="J8" s="44"/>
      <c r="K8" s="35">
        <f>I8/$I$47</f>
        <v>6.1836214738496937E-4</v>
      </c>
      <c r="L8" s="44"/>
      <c r="M8" s="44">
        <v>0</v>
      </c>
      <c r="N8" s="44"/>
      <c r="O8" s="44">
        <v>0</v>
      </c>
      <c r="P8" s="44"/>
      <c r="Q8" s="44">
        <v>-80696009</v>
      </c>
      <c r="R8" s="44"/>
      <c r="S8" s="44">
        <f t="shared" ref="S8:S46" si="1">M8+O8+Q8</f>
        <v>-80696009</v>
      </c>
      <c r="T8" s="17"/>
      <c r="U8" s="35">
        <f>S8/$S$47</f>
        <v>6.1836214738496937E-4</v>
      </c>
    </row>
    <row r="9" spans="1:21" ht="21" x14ac:dyDescent="0.55000000000000004">
      <c r="A9" s="33" t="s">
        <v>30</v>
      </c>
      <c r="C9" s="44">
        <v>0</v>
      </c>
      <c r="D9" s="44"/>
      <c r="E9" s="44">
        <v>-2198094495</v>
      </c>
      <c r="F9" s="44"/>
      <c r="G9" s="44">
        <v>1639053054</v>
      </c>
      <c r="H9" s="44"/>
      <c r="I9" s="44">
        <f t="shared" si="0"/>
        <v>-559041441</v>
      </c>
      <c r="J9" s="44"/>
      <c r="K9" s="35">
        <f t="shared" ref="K9:K46" si="2">I9/$I$47</f>
        <v>4.2838557968083359E-3</v>
      </c>
      <c r="L9" s="44"/>
      <c r="M9" s="44">
        <v>0</v>
      </c>
      <c r="N9" s="44"/>
      <c r="O9" s="44">
        <v>-2198094495</v>
      </c>
      <c r="P9" s="44"/>
      <c r="Q9" s="44">
        <v>1639053054</v>
      </c>
      <c r="R9" s="44"/>
      <c r="S9" s="44">
        <f t="shared" si="1"/>
        <v>-559041441</v>
      </c>
      <c r="T9" s="17"/>
      <c r="U9" s="35">
        <f t="shared" ref="U9:U46" si="3">S9/$S$47</f>
        <v>4.2838557968083359E-3</v>
      </c>
    </row>
    <row r="10" spans="1:21" ht="21" x14ac:dyDescent="0.55000000000000004">
      <c r="A10" s="33" t="s">
        <v>21</v>
      </c>
      <c r="C10" s="44">
        <v>0</v>
      </c>
      <c r="D10" s="44"/>
      <c r="E10" s="44">
        <v>0</v>
      </c>
      <c r="F10" s="44"/>
      <c r="G10" s="44">
        <v>21588772</v>
      </c>
      <c r="H10" s="44"/>
      <c r="I10" s="44">
        <f t="shared" si="0"/>
        <v>21588772</v>
      </c>
      <c r="J10" s="44"/>
      <c r="K10" s="35">
        <f t="shared" si="2"/>
        <v>-1.6543171810794879E-4</v>
      </c>
      <c r="L10" s="44"/>
      <c r="M10" s="44">
        <v>0</v>
      </c>
      <c r="N10" s="44"/>
      <c r="O10" s="44">
        <v>0</v>
      </c>
      <c r="P10" s="44"/>
      <c r="Q10" s="44">
        <v>21588772</v>
      </c>
      <c r="R10" s="44"/>
      <c r="S10" s="44">
        <f t="shared" si="1"/>
        <v>21588772</v>
      </c>
      <c r="T10" s="17"/>
      <c r="U10" s="35">
        <f t="shared" si="3"/>
        <v>-1.6543171810794879E-4</v>
      </c>
    </row>
    <row r="11" spans="1:21" ht="21" x14ac:dyDescent="0.55000000000000004">
      <c r="A11" s="33" t="s">
        <v>26</v>
      </c>
      <c r="C11" s="44">
        <v>0</v>
      </c>
      <c r="D11" s="44"/>
      <c r="E11" s="44">
        <v>-2565653745</v>
      </c>
      <c r="F11" s="44"/>
      <c r="G11" s="44">
        <v>1778866527</v>
      </c>
      <c r="H11" s="44"/>
      <c r="I11" s="44">
        <f t="shared" si="0"/>
        <v>-786787218</v>
      </c>
      <c r="J11" s="44"/>
      <c r="K11" s="35">
        <f t="shared" si="2"/>
        <v>6.029039597949956E-3</v>
      </c>
      <c r="L11" s="44"/>
      <c r="M11" s="44">
        <v>0</v>
      </c>
      <c r="N11" s="44"/>
      <c r="O11" s="44">
        <v>-2565653745</v>
      </c>
      <c r="P11" s="44"/>
      <c r="Q11" s="44">
        <v>1778866527</v>
      </c>
      <c r="R11" s="44"/>
      <c r="S11" s="44">
        <f t="shared" si="1"/>
        <v>-786787218</v>
      </c>
      <c r="T11" s="17"/>
      <c r="U11" s="35">
        <f t="shared" si="3"/>
        <v>6.029039597949956E-3</v>
      </c>
    </row>
    <row r="12" spans="1:21" ht="21" x14ac:dyDescent="0.55000000000000004">
      <c r="A12" s="33" t="s">
        <v>37</v>
      </c>
      <c r="C12" s="44">
        <v>0</v>
      </c>
      <c r="D12" s="44"/>
      <c r="E12" s="44">
        <v>1040024658</v>
      </c>
      <c r="F12" s="44"/>
      <c r="G12" s="44">
        <v>1508162735</v>
      </c>
      <c r="H12" s="44"/>
      <c r="I12" s="44">
        <f t="shared" si="0"/>
        <v>2548187393</v>
      </c>
      <c r="J12" s="44"/>
      <c r="K12" s="35">
        <f t="shared" si="2"/>
        <v>-1.9526400968290596E-2</v>
      </c>
      <c r="L12" s="44"/>
      <c r="M12" s="44">
        <v>0</v>
      </c>
      <c r="N12" s="44"/>
      <c r="O12" s="44">
        <v>1040024658</v>
      </c>
      <c r="P12" s="44"/>
      <c r="Q12" s="44">
        <v>1508162735</v>
      </c>
      <c r="R12" s="44"/>
      <c r="S12" s="44">
        <f t="shared" si="1"/>
        <v>2548187393</v>
      </c>
      <c r="T12" s="17"/>
      <c r="U12" s="35">
        <f t="shared" si="3"/>
        <v>-1.9526400968290596E-2</v>
      </c>
    </row>
    <row r="13" spans="1:21" ht="21" x14ac:dyDescent="0.55000000000000004">
      <c r="A13" s="33" t="s">
        <v>65</v>
      </c>
      <c r="C13" s="44">
        <v>0</v>
      </c>
      <c r="D13" s="44"/>
      <c r="E13" s="44">
        <v>-52461569843</v>
      </c>
      <c r="F13" s="44"/>
      <c r="G13" s="44">
        <v>-17514137415</v>
      </c>
      <c r="H13" s="44"/>
      <c r="I13" s="44">
        <f t="shared" si="0"/>
        <v>-69975707258</v>
      </c>
      <c r="J13" s="44"/>
      <c r="K13" s="35">
        <f t="shared" si="2"/>
        <v>0.53621398556202282</v>
      </c>
      <c r="L13" s="44"/>
      <c r="M13" s="44">
        <v>0</v>
      </c>
      <c r="N13" s="44"/>
      <c r="O13" s="44">
        <v>-52461569843</v>
      </c>
      <c r="P13" s="44"/>
      <c r="Q13" s="44">
        <v>-17514137415</v>
      </c>
      <c r="R13" s="44"/>
      <c r="S13" s="44">
        <f t="shared" si="1"/>
        <v>-69975707258</v>
      </c>
      <c r="T13" s="17"/>
      <c r="U13" s="35">
        <f t="shared" si="3"/>
        <v>0.53621398556202282</v>
      </c>
    </row>
    <row r="14" spans="1:21" ht="21" x14ac:dyDescent="0.55000000000000004">
      <c r="A14" s="33" t="s">
        <v>36</v>
      </c>
      <c r="C14" s="44">
        <v>0</v>
      </c>
      <c r="D14" s="44"/>
      <c r="E14" s="44">
        <v>54497701696</v>
      </c>
      <c r="F14" s="44"/>
      <c r="G14" s="44">
        <v>16196449029</v>
      </c>
      <c r="H14" s="44"/>
      <c r="I14" s="44">
        <f t="shared" si="0"/>
        <v>70694150725</v>
      </c>
      <c r="J14" s="44"/>
      <c r="K14" s="35">
        <f t="shared" si="2"/>
        <v>-0.54171931662528305</v>
      </c>
      <c r="L14" s="44"/>
      <c r="M14" s="44">
        <v>0</v>
      </c>
      <c r="N14" s="44"/>
      <c r="O14" s="44">
        <v>54497701696</v>
      </c>
      <c r="P14" s="44"/>
      <c r="Q14" s="44">
        <v>16196449029</v>
      </c>
      <c r="R14" s="44"/>
      <c r="S14" s="44">
        <f t="shared" si="1"/>
        <v>70694150725</v>
      </c>
      <c r="T14" s="17"/>
      <c r="U14" s="35">
        <f t="shared" si="3"/>
        <v>-0.54171931662528305</v>
      </c>
    </row>
    <row r="15" spans="1:21" ht="21" x14ac:dyDescent="0.55000000000000004">
      <c r="A15" s="33" t="s">
        <v>32</v>
      </c>
      <c r="C15" s="44">
        <v>0</v>
      </c>
      <c r="D15" s="44"/>
      <c r="E15" s="44">
        <v>-30090380522</v>
      </c>
      <c r="F15" s="44"/>
      <c r="G15" s="44">
        <v>2878053460</v>
      </c>
      <c r="H15" s="44"/>
      <c r="I15" s="44">
        <f t="shared" si="0"/>
        <v>-27212327062</v>
      </c>
      <c r="J15" s="44"/>
      <c r="K15" s="35">
        <f t="shared" si="2"/>
        <v>0.20852422822298974</v>
      </c>
      <c r="L15" s="44"/>
      <c r="M15" s="44">
        <v>0</v>
      </c>
      <c r="N15" s="44"/>
      <c r="O15" s="44">
        <v>-30090380522</v>
      </c>
      <c r="P15" s="44"/>
      <c r="Q15" s="44">
        <v>2878053460</v>
      </c>
      <c r="R15" s="44"/>
      <c r="S15" s="44">
        <f t="shared" si="1"/>
        <v>-27212327062</v>
      </c>
      <c r="T15" s="17"/>
      <c r="U15" s="35">
        <f t="shared" si="3"/>
        <v>0.20852422822298974</v>
      </c>
    </row>
    <row r="16" spans="1:21" ht="21" x14ac:dyDescent="0.55000000000000004">
      <c r="A16" s="33" t="s">
        <v>38</v>
      </c>
      <c r="C16" s="44">
        <v>0</v>
      </c>
      <c r="D16" s="44"/>
      <c r="E16" s="44">
        <v>0</v>
      </c>
      <c r="F16" s="44"/>
      <c r="G16" s="44">
        <v>230045373</v>
      </c>
      <c r="H16" s="44"/>
      <c r="I16" s="44">
        <f t="shared" si="0"/>
        <v>230045373</v>
      </c>
      <c r="J16" s="44"/>
      <c r="K16" s="35">
        <f t="shared" si="2"/>
        <v>-1.7628052812903826E-3</v>
      </c>
      <c r="L16" s="44"/>
      <c r="M16" s="44">
        <v>0</v>
      </c>
      <c r="N16" s="44"/>
      <c r="O16" s="44">
        <v>0</v>
      </c>
      <c r="P16" s="44"/>
      <c r="Q16" s="44">
        <v>230045373</v>
      </c>
      <c r="R16" s="44"/>
      <c r="S16" s="44">
        <f t="shared" si="1"/>
        <v>230045373</v>
      </c>
      <c r="T16" s="17"/>
      <c r="U16" s="35">
        <f t="shared" si="3"/>
        <v>-1.7628052812903826E-3</v>
      </c>
    </row>
    <row r="17" spans="1:21" ht="21" x14ac:dyDescent="0.55000000000000004">
      <c r="A17" s="33" t="s">
        <v>15</v>
      </c>
      <c r="C17" s="44">
        <v>0</v>
      </c>
      <c r="D17" s="44"/>
      <c r="E17" s="44">
        <v>6304261757</v>
      </c>
      <c r="F17" s="44"/>
      <c r="G17" s="44">
        <v>-488867012</v>
      </c>
      <c r="H17" s="44"/>
      <c r="I17" s="44">
        <f t="shared" si="0"/>
        <v>5815394745</v>
      </c>
      <c r="J17" s="44"/>
      <c r="K17" s="35">
        <f t="shared" si="2"/>
        <v>-4.4562550576813111E-2</v>
      </c>
      <c r="L17" s="44"/>
      <c r="M17" s="44">
        <v>0</v>
      </c>
      <c r="N17" s="44"/>
      <c r="O17" s="44">
        <v>6304261757</v>
      </c>
      <c r="P17" s="44"/>
      <c r="Q17" s="44">
        <v>-488867012</v>
      </c>
      <c r="R17" s="44"/>
      <c r="S17" s="44">
        <f t="shared" si="1"/>
        <v>5815394745</v>
      </c>
      <c r="T17" s="17"/>
      <c r="U17" s="35">
        <f t="shared" si="3"/>
        <v>-4.4562550576813111E-2</v>
      </c>
    </row>
    <row r="18" spans="1:21" ht="21" x14ac:dyDescent="0.55000000000000004">
      <c r="A18" s="33" t="s">
        <v>34</v>
      </c>
      <c r="C18" s="44">
        <v>0</v>
      </c>
      <c r="D18" s="44"/>
      <c r="E18" s="44">
        <v>-65437120095</v>
      </c>
      <c r="F18" s="44"/>
      <c r="G18" s="44">
        <v>-7028657430</v>
      </c>
      <c r="H18" s="44"/>
      <c r="I18" s="44">
        <f t="shared" si="0"/>
        <v>-72465777525</v>
      </c>
      <c r="J18" s="44"/>
      <c r="K18" s="35">
        <f t="shared" si="2"/>
        <v>0.55529504318212874</v>
      </c>
      <c r="L18" s="44"/>
      <c r="M18" s="44">
        <v>0</v>
      </c>
      <c r="N18" s="44"/>
      <c r="O18" s="44">
        <v>-65437120095</v>
      </c>
      <c r="P18" s="44"/>
      <c r="Q18" s="44">
        <v>-7028657430</v>
      </c>
      <c r="R18" s="44"/>
      <c r="S18" s="44">
        <f t="shared" si="1"/>
        <v>-72465777525</v>
      </c>
      <c r="T18" s="17"/>
      <c r="U18" s="35">
        <f t="shared" si="3"/>
        <v>0.55529504318212874</v>
      </c>
    </row>
    <row r="19" spans="1:21" ht="21" x14ac:dyDescent="0.55000000000000004">
      <c r="A19" s="33" t="s">
        <v>23</v>
      </c>
      <c r="C19" s="44">
        <v>0</v>
      </c>
      <c r="D19" s="44"/>
      <c r="E19" s="44">
        <v>-34153050587</v>
      </c>
      <c r="F19" s="44"/>
      <c r="G19" s="44">
        <v>-1953428128</v>
      </c>
      <c r="H19" s="44"/>
      <c r="I19" s="44">
        <f t="shared" si="0"/>
        <v>-36106478715</v>
      </c>
      <c r="J19" s="44"/>
      <c r="K19" s="35">
        <f t="shared" si="2"/>
        <v>0.2766788592074868</v>
      </c>
      <c r="L19" s="44"/>
      <c r="M19" s="44">
        <v>0</v>
      </c>
      <c r="N19" s="44"/>
      <c r="O19" s="44">
        <v>-34153050587</v>
      </c>
      <c r="P19" s="44"/>
      <c r="Q19" s="44">
        <v>-1953428128</v>
      </c>
      <c r="R19" s="44"/>
      <c r="S19" s="44">
        <f t="shared" si="1"/>
        <v>-36106478715</v>
      </c>
      <c r="T19" s="17"/>
      <c r="U19" s="35">
        <f t="shared" si="3"/>
        <v>0.2766788592074868</v>
      </c>
    </row>
    <row r="20" spans="1:21" ht="21" x14ac:dyDescent="0.55000000000000004">
      <c r="A20" s="33" t="s">
        <v>85</v>
      </c>
      <c r="C20" s="44">
        <v>0</v>
      </c>
      <c r="D20" s="44"/>
      <c r="E20" s="44">
        <v>710907020</v>
      </c>
      <c r="F20" s="44"/>
      <c r="G20" s="44">
        <v>412701032</v>
      </c>
      <c r="H20" s="44"/>
      <c r="I20" s="44">
        <f t="shared" si="0"/>
        <v>1123608052</v>
      </c>
      <c r="J20" s="44"/>
      <c r="K20" s="35">
        <f t="shared" si="2"/>
        <v>-8.6100501928634693E-3</v>
      </c>
      <c r="L20" s="44"/>
      <c r="M20" s="44">
        <v>0</v>
      </c>
      <c r="N20" s="44"/>
      <c r="O20" s="44">
        <v>710907020</v>
      </c>
      <c r="P20" s="44"/>
      <c r="Q20" s="44">
        <v>412701032</v>
      </c>
      <c r="R20" s="44"/>
      <c r="S20" s="44">
        <f t="shared" si="1"/>
        <v>1123608052</v>
      </c>
      <c r="T20" s="17"/>
      <c r="U20" s="35">
        <f t="shared" si="3"/>
        <v>-8.6100501928634693E-3</v>
      </c>
    </row>
    <row r="21" spans="1:21" ht="21" x14ac:dyDescent="0.55000000000000004">
      <c r="A21" s="33" t="s">
        <v>91</v>
      </c>
      <c r="C21" s="44">
        <v>0</v>
      </c>
      <c r="D21" s="44"/>
      <c r="E21" s="44">
        <v>0</v>
      </c>
      <c r="F21" s="44"/>
      <c r="G21" s="44">
        <v>22538718</v>
      </c>
      <c r="H21" s="44"/>
      <c r="I21" s="44">
        <f t="shared" si="0"/>
        <v>22538718</v>
      </c>
      <c r="J21" s="44"/>
      <c r="K21" s="35">
        <f t="shared" si="2"/>
        <v>-1.7271102046427427E-4</v>
      </c>
      <c r="L21" s="44"/>
      <c r="M21" s="44">
        <v>0</v>
      </c>
      <c r="N21" s="44"/>
      <c r="O21" s="44">
        <v>0</v>
      </c>
      <c r="P21" s="44"/>
      <c r="Q21" s="44">
        <v>22538718</v>
      </c>
      <c r="R21" s="44"/>
      <c r="S21" s="44">
        <f t="shared" si="1"/>
        <v>22538718</v>
      </c>
      <c r="T21" s="17"/>
      <c r="U21" s="35">
        <f t="shared" si="3"/>
        <v>-1.7271102046427427E-4</v>
      </c>
    </row>
    <row r="22" spans="1:21" ht="21" x14ac:dyDescent="0.55000000000000004">
      <c r="A22" s="33" t="s">
        <v>82</v>
      </c>
      <c r="C22" s="44">
        <v>0</v>
      </c>
      <c r="D22" s="44"/>
      <c r="E22" s="44">
        <v>3390514030</v>
      </c>
      <c r="F22" s="44"/>
      <c r="G22" s="44">
        <v>2872986755</v>
      </c>
      <c r="H22" s="44"/>
      <c r="I22" s="44">
        <f t="shared" si="0"/>
        <v>6263500785</v>
      </c>
      <c r="J22" s="44"/>
      <c r="K22" s="35">
        <f t="shared" si="2"/>
        <v>-4.7996324025888826E-2</v>
      </c>
      <c r="L22" s="44"/>
      <c r="M22" s="44">
        <v>0</v>
      </c>
      <c r="N22" s="44"/>
      <c r="O22" s="44">
        <v>3390514030</v>
      </c>
      <c r="P22" s="44"/>
      <c r="Q22" s="44">
        <v>2872986755</v>
      </c>
      <c r="R22" s="44"/>
      <c r="S22" s="44">
        <f t="shared" si="1"/>
        <v>6263500785</v>
      </c>
      <c r="T22" s="17"/>
      <c r="U22" s="35">
        <f t="shared" si="3"/>
        <v>-4.7996324025888826E-2</v>
      </c>
    </row>
    <row r="23" spans="1:21" ht="21" x14ac:dyDescent="0.55000000000000004">
      <c r="A23" s="33" t="s">
        <v>92</v>
      </c>
      <c r="C23" s="44">
        <v>0</v>
      </c>
      <c r="D23" s="44"/>
      <c r="E23" s="44">
        <v>0</v>
      </c>
      <c r="F23" s="44"/>
      <c r="G23" s="44">
        <v>3468072186</v>
      </c>
      <c r="H23" s="44"/>
      <c r="I23" s="44">
        <f t="shared" si="0"/>
        <v>3468072186</v>
      </c>
      <c r="J23" s="44"/>
      <c r="K23" s="35">
        <f t="shared" si="2"/>
        <v>-2.6575348530818232E-2</v>
      </c>
      <c r="L23" s="44"/>
      <c r="M23" s="44">
        <v>0</v>
      </c>
      <c r="N23" s="44"/>
      <c r="O23" s="44">
        <v>0</v>
      </c>
      <c r="P23" s="44"/>
      <c r="Q23" s="44">
        <v>3468072186</v>
      </c>
      <c r="R23" s="44"/>
      <c r="S23" s="44">
        <f t="shared" si="1"/>
        <v>3468072186</v>
      </c>
      <c r="T23" s="17"/>
      <c r="U23" s="35">
        <f t="shared" si="3"/>
        <v>-2.6575348530818232E-2</v>
      </c>
    </row>
    <row r="24" spans="1:21" ht="21" x14ac:dyDescent="0.55000000000000004">
      <c r="A24" s="33" t="s">
        <v>27</v>
      </c>
      <c r="C24" s="44">
        <v>0</v>
      </c>
      <c r="D24" s="44"/>
      <c r="E24" s="44">
        <v>-1235250261</v>
      </c>
      <c r="F24" s="44"/>
      <c r="G24" s="44">
        <v>-32533347</v>
      </c>
      <c r="H24" s="44"/>
      <c r="I24" s="44">
        <f t="shared" si="0"/>
        <v>-1267783608</v>
      </c>
      <c r="J24" s="44"/>
      <c r="K24" s="35">
        <f t="shared" si="2"/>
        <v>9.7148471650232941E-3</v>
      </c>
      <c r="L24" s="44"/>
      <c r="M24" s="44">
        <v>0</v>
      </c>
      <c r="N24" s="44"/>
      <c r="O24" s="44">
        <v>-1235250261</v>
      </c>
      <c r="P24" s="44"/>
      <c r="Q24" s="44">
        <v>-32533347</v>
      </c>
      <c r="R24" s="44"/>
      <c r="S24" s="44">
        <f t="shared" si="1"/>
        <v>-1267783608</v>
      </c>
      <c r="T24" s="17"/>
      <c r="U24" s="35">
        <f t="shared" si="3"/>
        <v>9.7148471650232941E-3</v>
      </c>
    </row>
    <row r="25" spans="1:21" ht="21" x14ac:dyDescent="0.55000000000000004">
      <c r="A25" s="33" t="s">
        <v>31</v>
      </c>
      <c r="C25" s="44">
        <v>0</v>
      </c>
      <c r="D25" s="44"/>
      <c r="E25" s="44">
        <v>-10721574391</v>
      </c>
      <c r="F25" s="44"/>
      <c r="G25" s="44">
        <v>-14056923</v>
      </c>
      <c r="H25" s="44"/>
      <c r="I25" s="44">
        <f t="shared" si="0"/>
        <v>-10735631314</v>
      </c>
      <c r="J25" s="44"/>
      <c r="K25" s="35">
        <f t="shared" si="2"/>
        <v>8.2265630173338058E-2</v>
      </c>
      <c r="L25" s="44"/>
      <c r="M25" s="44">
        <v>0</v>
      </c>
      <c r="N25" s="44"/>
      <c r="O25" s="44">
        <v>-10721574391</v>
      </c>
      <c r="P25" s="44"/>
      <c r="Q25" s="44">
        <v>-14056923</v>
      </c>
      <c r="R25" s="44"/>
      <c r="S25" s="44">
        <f t="shared" si="1"/>
        <v>-10735631314</v>
      </c>
      <c r="T25" s="17"/>
      <c r="U25" s="35">
        <f t="shared" si="3"/>
        <v>8.2265630173338058E-2</v>
      </c>
    </row>
    <row r="26" spans="1:21" ht="21" x14ac:dyDescent="0.55000000000000004">
      <c r="A26" s="33" t="s">
        <v>19</v>
      </c>
      <c r="C26" s="44">
        <v>0</v>
      </c>
      <c r="D26" s="44"/>
      <c r="E26" s="44">
        <v>0</v>
      </c>
      <c r="F26" s="44"/>
      <c r="G26" s="44">
        <v>560977788</v>
      </c>
      <c r="H26" s="44"/>
      <c r="I26" s="44">
        <f t="shared" si="0"/>
        <v>560977788</v>
      </c>
      <c r="J26" s="44"/>
      <c r="K26" s="35">
        <f t="shared" si="2"/>
        <v>-4.2986937510496965E-3</v>
      </c>
      <c r="L26" s="44"/>
      <c r="M26" s="44">
        <v>0</v>
      </c>
      <c r="N26" s="44"/>
      <c r="O26" s="44">
        <v>0</v>
      </c>
      <c r="P26" s="44"/>
      <c r="Q26" s="44">
        <v>560977788</v>
      </c>
      <c r="R26" s="44"/>
      <c r="S26" s="44">
        <f t="shared" si="1"/>
        <v>560977788</v>
      </c>
      <c r="T26" s="17"/>
      <c r="U26" s="35">
        <f t="shared" si="3"/>
        <v>-4.2986937510496965E-3</v>
      </c>
    </row>
    <row r="27" spans="1:21" ht="21" x14ac:dyDescent="0.55000000000000004">
      <c r="A27" s="33" t="s">
        <v>20</v>
      </c>
      <c r="C27" s="44">
        <v>0</v>
      </c>
      <c r="D27" s="44"/>
      <c r="E27" s="44">
        <v>9563851393</v>
      </c>
      <c r="F27" s="44"/>
      <c r="G27" s="44">
        <v>601868673</v>
      </c>
      <c r="H27" s="44"/>
      <c r="I27" s="44">
        <f t="shared" si="0"/>
        <v>10165720066</v>
      </c>
      <c r="J27" s="44"/>
      <c r="K27" s="35">
        <f t="shared" si="2"/>
        <v>-7.7898480576979123E-2</v>
      </c>
      <c r="L27" s="44"/>
      <c r="M27" s="44">
        <v>0</v>
      </c>
      <c r="N27" s="44"/>
      <c r="O27" s="44">
        <v>9563851393</v>
      </c>
      <c r="P27" s="44"/>
      <c r="Q27" s="44">
        <v>601868673</v>
      </c>
      <c r="R27" s="44"/>
      <c r="S27" s="44">
        <f t="shared" si="1"/>
        <v>10165720066</v>
      </c>
      <c r="T27" s="17"/>
      <c r="U27" s="35">
        <f t="shared" si="3"/>
        <v>-7.7898480576979123E-2</v>
      </c>
    </row>
    <row r="28" spans="1:21" ht="21" x14ac:dyDescent="0.55000000000000004">
      <c r="A28" s="33" t="s">
        <v>22</v>
      </c>
      <c r="C28" s="44">
        <v>0</v>
      </c>
      <c r="D28" s="44"/>
      <c r="E28" s="44">
        <v>15114737609</v>
      </c>
      <c r="F28" s="44"/>
      <c r="G28" s="44">
        <v>0</v>
      </c>
      <c r="H28" s="44"/>
      <c r="I28" s="44">
        <f t="shared" si="0"/>
        <v>15114737609</v>
      </c>
      <c r="J28" s="44"/>
      <c r="K28" s="35">
        <f t="shared" si="2"/>
        <v>-0.11582210472220004</v>
      </c>
      <c r="L28" s="44"/>
      <c r="M28" s="44">
        <v>0</v>
      </c>
      <c r="N28" s="44"/>
      <c r="O28" s="44">
        <v>15114737609</v>
      </c>
      <c r="P28" s="44"/>
      <c r="Q28" s="44">
        <v>0</v>
      </c>
      <c r="R28" s="44"/>
      <c r="S28" s="44">
        <f t="shared" si="1"/>
        <v>15114737609</v>
      </c>
      <c r="T28" s="17"/>
      <c r="U28" s="35">
        <f t="shared" si="3"/>
        <v>-0.11582210472220004</v>
      </c>
    </row>
    <row r="29" spans="1:21" ht="21" x14ac:dyDescent="0.55000000000000004">
      <c r="A29" s="33" t="s">
        <v>84</v>
      </c>
      <c r="C29" s="44">
        <v>0</v>
      </c>
      <c r="D29" s="44"/>
      <c r="E29" s="44">
        <v>-3758016942</v>
      </c>
      <c r="F29" s="44"/>
      <c r="G29" s="44">
        <v>0</v>
      </c>
      <c r="H29" s="44"/>
      <c r="I29" s="44">
        <f t="shared" si="0"/>
        <v>-3758016942</v>
      </c>
      <c r="J29" s="44"/>
      <c r="K29" s="35">
        <f t="shared" si="2"/>
        <v>2.879715434457503E-2</v>
      </c>
      <c r="L29" s="44"/>
      <c r="M29" s="44">
        <v>0</v>
      </c>
      <c r="N29" s="44"/>
      <c r="O29" s="44">
        <v>-3758016942</v>
      </c>
      <c r="P29" s="44"/>
      <c r="Q29" s="44">
        <v>0</v>
      </c>
      <c r="R29" s="44"/>
      <c r="S29" s="44">
        <f t="shared" si="1"/>
        <v>-3758016942</v>
      </c>
      <c r="T29" s="17"/>
      <c r="U29" s="35">
        <f t="shared" si="3"/>
        <v>2.879715434457503E-2</v>
      </c>
    </row>
    <row r="30" spans="1:21" ht="21" x14ac:dyDescent="0.55000000000000004">
      <c r="A30" s="33" t="s">
        <v>35</v>
      </c>
      <c r="C30" s="44">
        <v>0</v>
      </c>
      <c r="D30" s="44"/>
      <c r="E30" s="44">
        <v>-37826783997</v>
      </c>
      <c r="F30" s="44"/>
      <c r="G30" s="44">
        <v>0</v>
      </c>
      <c r="H30" s="44"/>
      <c r="I30" s="44">
        <f t="shared" si="0"/>
        <v>-37826783997</v>
      </c>
      <c r="J30" s="44"/>
      <c r="K30" s="35">
        <f t="shared" si="2"/>
        <v>0.28986131620279154</v>
      </c>
      <c r="L30" s="44"/>
      <c r="M30" s="44">
        <v>0</v>
      </c>
      <c r="N30" s="44"/>
      <c r="O30" s="44">
        <v>-37826783997</v>
      </c>
      <c r="P30" s="44"/>
      <c r="Q30" s="44">
        <v>0</v>
      </c>
      <c r="R30" s="44"/>
      <c r="S30" s="44">
        <f t="shared" si="1"/>
        <v>-37826783997</v>
      </c>
      <c r="T30" s="17"/>
      <c r="U30" s="35">
        <f t="shared" si="3"/>
        <v>0.28986131620279154</v>
      </c>
    </row>
    <row r="31" spans="1:21" ht="21" x14ac:dyDescent="0.55000000000000004">
      <c r="A31" s="33" t="s">
        <v>40</v>
      </c>
      <c r="C31" s="44">
        <v>0</v>
      </c>
      <c r="D31" s="44"/>
      <c r="E31" s="44">
        <v>-246027375</v>
      </c>
      <c r="F31" s="44"/>
      <c r="G31" s="44">
        <v>0</v>
      </c>
      <c r="H31" s="44"/>
      <c r="I31" s="44">
        <f t="shared" si="0"/>
        <v>-246027375</v>
      </c>
      <c r="J31" s="44"/>
      <c r="K31" s="35">
        <f t="shared" si="2"/>
        <v>1.8852731108484823E-3</v>
      </c>
      <c r="L31" s="44"/>
      <c r="M31" s="44">
        <v>0</v>
      </c>
      <c r="N31" s="44"/>
      <c r="O31" s="44">
        <v>-246027375</v>
      </c>
      <c r="P31" s="44"/>
      <c r="Q31" s="44">
        <v>0</v>
      </c>
      <c r="R31" s="44"/>
      <c r="S31" s="44">
        <f t="shared" si="1"/>
        <v>-246027375</v>
      </c>
      <c r="T31" s="17"/>
      <c r="U31" s="35">
        <f t="shared" si="3"/>
        <v>1.8852731108484823E-3</v>
      </c>
    </row>
    <row r="32" spans="1:21" ht="21" x14ac:dyDescent="0.55000000000000004">
      <c r="A32" s="33" t="s">
        <v>39</v>
      </c>
      <c r="C32" s="44">
        <v>0</v>
      </c>
      <c r="D32" s="44"/>
      <c r="E32" s="44">
        <v>1133217000</v>
      </c>
      <c r="F32" s="44"/>
      <c r="G32" s="44">
        <v>0</v>
      </c>
      <c r="H32" s="44"/>
      <c r="I32" s="44">
        <f t="shared" si="0"/>
        <v>1133217000</v>
      </c>
      <c r="J32" s="44"/>
      <c r="K32" s="35">
        <f t="shared" si="2"/>
        <v>-8.6836822075445248E-3</v>
      </c>
      <c r="L32" s="44"/>
      <c r="M32" s="44">
        <v>0</v>
      </c>
      <c r="N32" s="44"/>
      <c r="O32" s="44">
        <v>1133217000</v>
      </c>
      <c r="P32" s="44"/>
      <c r="Q32" s="44">
        <v>0</v>
      </c>
      <c r="R32" s="44"/>
      <c r="S32" s="44">
        <f t="shared" si="1"/>
        <v>1133217000</v>
      </c>
      <c r="T32" s="17"/>
      <c r="U32" s="35">
        <f t="shared" si="3"/>
        <v>-8.6836822075445248E-3</v>
      </c>
    </row>
    <row r="33" spans="1:21" ht="21" x14ac:dyDescent="0.55000000000000004">
      <c r="A33" s="33" t="s">
        <v>29</v>
      </c>
      <c r="C33" s="44">
        <v>0</v>
      </c>
      <c r="D33" s="44"/>
      <c r="E33" s="44">
        <v>-624923637</v>
      </c>
      <c r="F33" s="44"/>
      <c r="G33" s="44">
        <v>0</v>
      </c>
      <c r="H33" s="44"/>
      <c r="I33" s="44">
        <f t="shared" si="0"/>
        <v>-624923637</v>
      </c>
      <c r="J33" s="44"/>
      <c r="K33" s="35">
        <f t="shared" si="2"/>
        <v>4.7887017823514061E-3</v>
      </c>
      <c r="L33" s="44"/>
      <c r="M33" s="44">
        <v>0</v>
      </c>
      <c r="N33" s="44"/>
      <c r="O33" s="44">
        <v>-624923637</v>
      </c>
      <c r="P33" s="44"/>
      <c r="Q33" s="44">
        <v>0</v>
      </c>
      <c r="R33" s="44"/>
      <c r="S33" s="44">
        <f t="shared" si="1"/>
        <v>-624923637</v>
      </c>
      <c r="T33" s="17"/>
      <c r="U33" s="35">
        <f t="shared" si="3"/>
        <v>4.7887017823514061E-3</v>
      </c>
    </row>
    <row r="34" spans="1:21" ht="21" x14ac:dyDescent="0.55000000000000004">
      <c r="A34" s="33" t="s">
        <v>87</v>
      </c>
      <c r="C34" s="44">
        <v>0</v>
      </c>
      <c r="D34" s="44"/>
      <c r="E34" s="44">
        <v>-12656089474</v>
      </c>
      <c r="F34" s="44"/>
      <c r="G34" s="44">
        <v>0</v>
      </c>
      <c r="H34" s="44"/>
      <c r="I34" s="44">
        <f t="shared" si="0"/>
        <v>-12656089474</v>
      </c>
      <c r="J34" s="44"/>
      <c r="K34" s="35">
        <f t="shared" si="2"/>
        <v>9.6981830472420844E-2</v>
      </c>
      <c r="L34" s="44"/>
      <c r="M34" s="44">
        <v>0</v>
      </c>
      <c r="N34" s="44"/>
      <c r="O34" s="44">
        <v>-12656089474</v>
      </c>
      <c r="P34" s="44"/>
      <c r="Q34" s="44">
        <v>0</v>
      </c>
      <c r="R34" s="44"/>
      <c r="S34" s="44">
        <f t="shared" si="1"/>
        <v>-12656089474</v>
      </c>
      <c r="T34" s="17"/>
      <c r="U34" s="35">
        <f t="shared" si="3"/>
        <v>9.6981830472420844E-2</v>
      </c>
    </row>
    <row r="35" spans="1:21" ht="21" x14ac:dyDescent="0.55000000000000004">
      <c r="A35" s="33" t="s">
        <v>16</v>
      </c>
      <c r="C35" s="44">
        <v>0</v>
      </c>
      <c r="D35" s="44"/>
      <c r="E35" s="44">
        <v>198810000</v>
      </c>
      <c r="F35" s="44"/>
      <c r="G35" s="44">
        <v>0</v>
      </c>
      <c r="H35" s="44"/>
      <c r="I35" s="44">
        <f t="shared" si="0"/>
        <v>198810000</v>
      </c>
      <c r="J35" s="44"/>
      <c r="K35" s="35">
        <f t="shared" si="2"/>
        <v>-1.5234530188674605E-3</v>
      </c>
      <c r="L35" s="44"/>
      <c r="M35" s="44">
        <v>0</v>
      </c>
      <c r="N35" s="44"/>
      <c r="O35" s="44">
        <v>198810000</v>
      </c>
      <c r="P35" s="44"/>
      <c r="Q35" s="44">
        <v>0</v>
      </c>
      <c r="R35" s="44"/>
      <c r="S35" s="44">
        <f t="shared" si="1"/>
        <v>198810000</v>
      </c>
      <c r="T35" s="17"/>
      <c r="U35" s="35">
        <f t="shared" si="3"/>
        <v>-1.5234530188674605E-3</v>
      </c>
    </row>
    <row r="36" spans="1:21" ht="21" x14ac:dyDescent="0.55000000000000004">
      <c r="A36" s="33" t="s">
        <v>17</v>
      </c>
      <c r="C36" s="44">
        <v>0</v>
      </c>
      <c r="D36" s="44"/>
      <c r="E36" s="44">
        <v>1053693000</v>
      </c>
      <c r="F36" s="44"/>
      <c r="G36" s="44">
        <v>0</v>
      </c>
      <c r="H36" s="44"/>
      <c r="I36" s="44">
        <f t="shared" si="0"/>
        <v>1053693000</v>
      </c>
      <c r="J36" s="44"/>
      <c r="K36" s="35">
        <f t="shared" si="2"/>
        <v>-8.0743009999975409E-3</v>
      </c>
      <c r="L36" s="44"/>
      <c r="M36" s="44">
        <v>0</v>
      </c>
      <c r="N36" s="44"/>
      <c r="O36" s="44">
        <v>1053693000</v>
      </c>
      <c r="P36" s="44"/>
      <c r="Q36" s="44">
        <v>0</v>
      </c>
      <c r="R36" s="44"/>
      <c r="S36" s="44">
        <f t="shared" si="1"/>
        <v>1053693000</v>
      </c>
      <c r="T36" s="17"/>
      <c r="U36" s="35">
        <f t="shared" si="3"/>
        <v>-8.0743009999975409E-3</v>
      </c>
    </row>
    <row r="37" spans="1:21" ht="21" x14ac:dyDescent="0.55000000000000004">
      <c r="A37" s="33" t="s">
        <v>89</v>
      </c>
      <c r="C37" s="44">
        <v>0</v>
      </c>
      <c r="D37" s="44"/>
      <c r="E37" s="44">
        <v>1646332145</v>
      </c>
      <c r="F37" s="44"/>
      <c r="G37" s="44">
        <v>0</v>
      </c>
      <c r="H37" s="44"/>
      <c r="I37" s="44">
        <f t="shared" si="0"/>
        <v>1646332145</v>
      </c>
      <c r="J37" s="44"/>
      <c r="K37" s="35">
        <f t="shared" si="2"/>
        <v>-1.2615611268843576E-2</v>
      </c>
      <c r="L37" s="44"/>
      <c r="M37" s="44">
        <v>0</v>
      </c>
      <c r="N37" s="44"/>
      <c r="O37" s="44">
        <v>1646332145</v>
      </c>
      <c r="P37" s="44"/>
      <c r="Q37" s="44">
        <v>0</v>
      </c>
      <c r="R37" s="44"/>
      <c r="S37" s="44">
        <f t="shared" si="1"/>
        <v>1646332145</v>
      </c>
      <c r="T37" s="17"/>
      <c r="U37" s="35">
        <f t="shared" si="3"/>
        <v>-1.2615611268843576E-2</v>
      </c>
    </row>
    <row r="38" spans="1:21" ht="21" x14ac:dyDescent="0.55000000000000004">
      <c r="A38" s="33" t="s">
        <v>24</v>
      </c>
      <c r="C38" s="44">
        <v>0</v>
      </c>
      <c r="D38" s="44"/>
      <c r="E38" s="44">
        <v>20635745613</v>
      </c>
      <c r="F38" s="44"/>
      <c r="G38" s="44">
        <v>0</v>
      </c>
      <c r="H38" s="44"/>
      <c r="I38" s="44">
        <f t="shared" si="0"/>
        <v>20635745613</v>
      </c>
      <c r="J38" s="44"/>
      <c r="K38" s="35">
        <f t="shared" si="2"/>
        <v>-0.15812881118005032</v>
      </c>
      <c r="L38" s="44"/>
      <c r="M38" s="44">
        <v>0</v>
      </c>
      <c r="N38" s="44"/>
      <c r="O38" s="44">
        <v>20635745613</v>
      </c>
      <c r="P38" s="44"/>
      <c r="Q38" s="44">
        <v>0</v>
      </c>
      <c r="R38" s="44"/>
      <c r="S38" s="44">
        <f t="shared" si="1"/>
        <v>20635745613</v>
      </c>
      <c r="T38" s="17"/>
      <c r="U38" s="35">
        <f t="shared" si="3"/>
        <v>-0.15812881118005032</v>
      </c>
    </row>
    <row r="39" spans="1:21" ht="21" x14ac:dyDescent="0.55000000000000004">
      <c r="A39" s="33" t="s">
        <v>18</v>
      </c>
      <c r="C39" s="44">
        <v>0</v>
      </c>
      <c r="D39" s="44"/>
      <c r="E39" s="44">
        <v>-23057442607</v>
      </c>
      <c r="F39" s="44"/>
      <c r="G39" s="44">
        <v>0</v>
      </c>
      <c r="H39" s="44"/>
      <c r="I39" s="44">
        <f t="shared" si="0"/>
        <v>-23057442607</v>
      </c>
      <c r="J39" s="44"/>
      <c r="K39" s="35">
        <f t="shared" si="2"/>
        <v>0.1766859340425399</v>
      </c>
      <c r="L39" s="44"/>
      <c r="M39" s="44">
        <v>0</v>
      </c>
      <c r="N39" s="44"/>
      <c r="O39" s="44">
        <v>-23057442607</v>
      </c>
      <c r="P39" s="44"/>
      <c r="Q39" s="44">
        <v>0</v>
      </c>
      <c r="R39" s="44"/>
      <c r="S39" s="44">
        <f t="shared" si="1"/>
        <v>-23057442607</v>
      </c>
      <c r="T39" s="17"/>
      <c r="U39" s="35">
        <f t="shared" si="3"/>
        <v>0.1766859340425399</v>
      </c>
    </row>
    <row r="40" spans="1:21" ht="21" x14ac:dyDescent="0.55000000000000004">
      <c r="A40" s="33" t="s">
        <v>94</v>
      </c>
      <c r="C40" s="44">
        <v>0</v>
      </c>
      <c r="D40" s="44"/>
      <c r="E40" s="44">
        <v>2942398476</v>
      </c>
      <c r="F40" s="44"/>
      <c r="G40" s="44">
        <v>0</v>
      </c>
      <c r="H40" s="44"/>
      <c r="I40" s="44">
        <f t="shared" si="0"/>
        <v>2942398476</v>
      </c>
      <c r="J40" s="44"/>
      <c r="K40" s="35">
        <f t="shared" si="2"/>
        <v>-2.2547184955350408E-2</v>
      </c>
      <c r="L40" s="44"/>
      <c r="M40" s="44">
        <v>0</v>
      </c>
      <c r="N40" s="44"/>
      <c r="O40" s="44">
        <v>2942398476</v>
      </c>
      <c r="P40" s="44"/>
      <c r="Q40" s="44">
        <v>0</v>
      </c>
      <c r="R40" s="44"/>
      <c r="S40" s="44">
        <f t="shared" si="1"/>
        <v>2942398476</v>
      </c>
      <c r="T40" s="17"/>
      <c r="U40" s="35">
        <f t="shared" si="3"/>
        <v>-2.2547184955350408E-2</v>
      </c>
    </row>
    <row r="41" spans="1:21" ht="21" x14ac:dyDescent="0.55000000000000004">
      <c r="A41" s="33" t="s">
        <v>86</v>
      </c>
      <c r="C41" s="44">
        <v>0</v>
      </c>
      <c r="D41" s="44"/>
      <c r="E41" s="44">
        <v>1788306066</v>
      </c>
      <c r="F41" s="44"/>
      <c r="G41" s="44">
        <v>0</v>
      </c>
      <c r="H41" s="44"/>
      <c r="I41" s="44">
        <f t="shared" si="0"/>
        <v>1788306066</v>
      </c>
      <c r="J41" s="44"/>
      <c r="K41" s="35">
        <f t="shared" si="2"/>
        <v>-1.3703537422195523E-2</v>
      </c>
      <c r="L41" s="44"/>
      <c r="M41" s="44">
        <v>0</v>
      </c>
      <c r="N41" s="44"/>
      <c r="O41" s="44">
        <v>1788306066</v>
      </c>
      <c r="P41" s="44"/>
      <c r="Q41" s="44">
        <v>0</v>
      </c>
      <c r="R41" s="44"/>
      <c r="S41" s="44">
        <f t="shared" si="1"/>
        <v>1788306066</v>
      </c>
      <c r="T41" s="17"/>
      <c r="U41" s="35">
        <f t="shared" si="3"/>
        <v>-1.3703537422195523E-2</v>
      </c>
    </row>
    <row r="42" spans="1:21" ht="21" x14ac:dyDescent="0.55000000000000004">
      <c r="A42" s="33" t="s">
        <v>33</v>
      </c>
      <c r="C42" s="44">
        <v>0</v>
      </c>
      <c r="D42" s="44"/>
      <c r="E42" s="44">
        <v>-2448734210</v>
      </c>
      <c r="F42" s="44"/>
      <c r="G42" s="44">
        <v>0</v>
      </c>
      <c r="H42" s="44"/>
      <c r="I42" s="44">
        <f t="shared" si="0"/>
        <v>-2448734210</v>
      </c>
      <c r="J42" s="44"/>
      <c r="K42" s="35">
        <f t="shared" si="2"/>
        <v>1.8764305239316562E-2</v>
      </c>
      <c r="L42" s="44"/>
      <c r="M42" s="44">
        <v>0</v>
      </c>
      <c r="N42" s="44"/>
      <c r="O42" s="44">
        <v>-2448734210</v>
      </c>
      <c r="P42" s="44"/>
      <c r="Q42" s="44">
        <v>0</v>
      </c>
      <c r="R42" s="44"/>
      <c r="S42" s="44">
        <f t="shared" si="1"/>
        <v>-2448734210</v>
      </c>
      <c r="T42" s="17"/>
      <c r="U42" s="35">
        <f t="shared" si="3"/>
        <v>1.8764305239316562E-2</v>
      </c>
    </row>
    <row r="43" spans="1:21" ht="21" x14ac:dyDescent="0.55000000000000004">
      <c r="A43" s="33" t="s">
        <v>88</v>
      </c>
      <c r="C43" s="44">
        <v>0</v>
      </c>
      <c r="D43" s="44"/>
      <c r="E43" s="44">
        <v>5108938964</v>
      </c>
      <c r="F43" s="44"/>
      <c r="G43" s="44">
        <v>0</v>
      </c>
      <c r="H43" s="44"/>
      <c r="I43" s="44">
        <f t="shared" si="0"/>
        <v>5108938964</v>
      </c>
      <c r="J43" s="44"/>
      <c r="K43" s="35">
        <f t="shared" si="2"/>
        <v>-3.9149079462378125E-2</v>
      </c>
      <c r="L43" s="44"/>
      <c r="M43" s="44">
        <v>0</v>
      </c>
      <c r="N43" s="44"/>
      <c r="O43" s="44">
        <v>5108938964</v>
      </c>
      <c r="P43" s="44"/>
      <c r="Q43" s="44">
        <v>0</v>
      </c>
      <c r="R43" s="44"/>
      <c r="S43" s="44">
        <f t="shared" si="1"/>
        <v>5108938964</v>
      </c>
      <c r="T43" s="17"/>
      <c r="U43" s="35">
        <f t="shared" si="3"/>
        <v>-3.9149079462378125E-2</v>
      </c>
    </row>
    <row r="44" spans="1:21" ht="21" x14ac:dyDescent="0.55000000000000004">
      <c r="A44" s="33" t="s">
        <v>83</v>
      </c>
      <c r="C44" s="44">
        <v>0</v>
      </c>
      <c r="D44" s="44"/>
      <c r="E44" s="44">
        <v>-3688083064</v>
      </c>
      <c r="F44" s="44"/>
      <c r="G44" s="44">
        <v>0</v>
      </c>
      <c r="H44" s="44"/>
      <c r="I44" s="44">
        <f t="shared" si="0"/>
        <v>-3688083064</v>
      </c>
      <c r="J44" s="44"/>
      <c r="K44" s="35">
        <f t="shared" si="2"/>
        <v>2.8261260890723571E-2</v>
      </c>
      <c r="L44" s="44"/>
      <c r="M44" s="44">
        <v>0</v>
      </c>
      <c r="N44" s="44"/>
      <c r="O44" s="44">
        <v>-3688083064</v>
      </c>
      <c r="P44" s="44"/>
      <c r="Q44" s="44">
        <v>0</v>
      </c>
      <c r="R44" s="44"/>
      <c r="S44" s="44">
        <f t="shared" si="1"/>
        <v>-3688083064</v>
      </c>
      <c r="T44" s="17"/>
      <c r="U44" s="35">
        <f t="shared" si="3"/>
        <v>2.8261260890723571E-2</v>
      </c>
    </row>
    <row r="45" spans="1:21" ht="21" x14ac:dyDescent="0.55000000000000004">
      <c r="A45" s="33" t="s">
        <v>63</v>
      </c>
      <c r="C45" s="44">
        <v>0</v>
      </c>
      <c r="D45" s="44"/>
      <c r="E45" s="44">
        <v>21938534820</v>
      </c>
      <c r="F45" s="44"/>
      <c r="G45" s="44">
        <v>0</v>
      </c>
      <c r="H45" s="44"/>
      <c r="I45" s="44">
        <f t="shared" si="0"/>
        <v>21938534820</v>
      </c>
      <c r="J45" s="44"/>
      <c r="K45" s="35">
        <f t="shared" si="2"/>
        <v>-0.16811190131813236</v>
      </c>
      <c r="L45" s="44"/>
      <c r="M45" s="44">
        <v>0</v>
      </c>
      <c r="N45" s="44"/>
      <c r="O45" s="44">
        <v>21938534820</v>
      </c>
      <c r="P45" s="44"/>
      <c r="Q45" s="44">
        <v>0</v>
      </c>
      <c r="R45" s="44"/>
      <c r="S45" s="44">
        <f t="shared" si="1"/>
        <v>21938534820</v>
      </c>
      <c r="T45" s="17"/>
      <c r="U45" s="35">
        <f t="shared" si="3"/>
        <v>-0.16811190131813236</v>
      </c>
    </row>
    <row r="46" spans="1:21" ht="21.75" thickBot="1" x14ac:dyDescent="0.6">
      <c r="A46" s="33" t="s">
        <v>93</v>
      </c>
      <c r="C46" s="44">
        <v>0</v>
      </c>
      <c r="D46" s="44"/>
      <c r="E46" s="44">
        <v>522239449</v>
      </c>
      <c r="F46" s="44"/>
      <c r="G46" s="44">
        <v>0</v>
      </c>
      <c r="H46" s="44"/>
      <c r="I46" s="44">
        <f t="shared" si="0"/>
        <v>522239449</v>
      </c>
      <c r="J46" s="44"/>
      <c r="K46" s="35">
        <f t="shared" si="2"/>
        <v>-4.0018473172915301E-3</v>
      </c>
      <c r="L46" s="44"/>
      <c r="M46" s="44">
        <v>0</v>
      </c>
      <c r="N46" s="44"/>
      <c r="O46" s="44">
        <v>522239449</v>
      </c>
      <c r="P46" s="44"/>
      <c r="Q46" s="44">
        <v>0</v>
      </c>
      <c r="R46" s="44"/>
      <c r="S46" s="44">
        <f t="shared" si="1"/>
        <v>522239449</v>
      </c>
      <c r="T46" s="17"/>
      <c r="U46" s="35">
        <f t="shared" si="3"/>
        <v>-4.0018473172915301E-3</v>
      </c>
    </row>
    <row r="47" spans="1:21" s="33" customFormat="1" ht="21.75" thickBot="1" x14ac:dyDescent="0.6">
      <c r="C47" s="53">
        <f>SUM(C8:C46)</f>
        <v>0</v>
      </c>
      <c r="D47" s="16"/>
      <c r="E47" s="54">
        <f>SUM(E8:E46)</f>
        <v>-135578581549</v>
      </c>
      <c r="F47" s="55"/>
      <c r="G47" s="54">
        <f>SUM(G8:G46)</f>
        <v>5078987838</v>
      </c>
      <c r="H47" s="55"/>
      <c r="I47" s="54">
        <f>SUM(I8:I46)</f>
        <v>-130499593711</v>
      </c>
      <c r="J47" s="16"/>
      <c r="K47" s="56">
        <f>SUM(K8:K46)</f>
        <v>1</v>
      </c>
      <c r="L47" s="16"/>
      <c r="M47" s="54">
        <f>SUM(M8:M46)</f>
        <v>0</v>
      </c>
      <c r="N47" s="16"/>
      <c r="O47" s="54">
        <f>SUM(O8:O46)</f>
        <v>-135578581549</v>
      </c>
      <c r="P47" s="16"/>
      <c r="Q47" s="54">
        <f>SUM(Q8:Q46)</f>
        <v>5078987838</v>
      </c>
      <c r="R47" s="16"/>
      <c r="S47" s="54">
        <f>SUM(S8:S46)</f>
        <v>-130499593711</v>
      </c>
      <c r="T47" s="16"/>
      <c r="U47" s="56">
        <f>SUM(U8:U46)</f>
        <v>1</v>
      </c>
    </row>
    <row r="48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K10"/>
  <sheetViews>
    <sheetView rightToLeft="1" zoomScaleNormal="100" workbookViewId="0">
      <selection activeCell="G15" sqref="G15"/>
    </sheetView>
  </sheetViews>
  <sheetFormatPr defaultRowHeight="18.75" x14ac:dyDescent="0.45"/>
  <cols>
    <col min="1" max="1" width="16.5" style="32" customWidth="1"/>
    <col min="2" max="2" width="0.875" style="32" customWidth="1"/>
    <col min="3" max="3" width="27.125" style="32" customWidth="1"/>
    <col min="4" max="4" width="0.875" style="32" customWidth="1"/>
    <col min="5" max="5" width="29.75" style="32" customWidth="1"/>
    <col min="6" max="6" width="0.875" style="32" customWidth="1"/>
    <col min="7" max="7" width="26.25" style="32" customWidth="1"/>
    <col min="8" max="8" width="0.875" style="32" customWidth="1"/>
    <col min="9" max="9" width="29.75" style="32" customWidth="1"/>
    <col min="10" max="10" width="0.875" style="32" customWidth="1"/>
    <col min="11" max="11" width="26.25" style="32" customWidth="1"/>
    <col min="12" max="12" width="0.875" style="32" customWidth="1"/>
    <col min="13" max="13" width="8" style="32" customWidth="1"/>
    <col min="14" max="16384" width="9" style="32"/>
  </cols>
  <sheetData>
    <row r="2" spans="1:11" ht="26.25" x14ac:dyDescent="0.45">
      <c r="A2" s="70" t="s">
        <v>42</v>
      </c>
      <c r="B2" s="70" t="s">
        <v>0</v>
      </c>
      <c r="C2" s="70" t="s">
        <v>0</v>
      </c>
      <c r="D2" s="70" t="s">
        <v>0</v>
      </c>
      <c r="E2" s="70" t="s">
        <v>0</v>
      </c>
      <c r="F2" s="70" t="s">
        <v>0</v>
      </c>
      <c r="G2" s="70" t="s">
        <v>0</v>
      </c>
      <c r="H2" s="70" t="s">
        <v>0</v>
      </c>
      <c r="I2" s="70" t="s">
        <v>0</v>
      </c>
      <c r="J2" s="70" t="s">
        <v>0</v>
      </c>
      <c r="K2" s="70" t="s">
        <v>0</v>
      </c>
    </row>
    <row r="3" spans="1:11" ht="26.25" x14ac:dyDescent="0.45">
      <c r="A3" s="70" t="s">
        <v>52</v>
      </c>
      <c r="B3" s="70" t="s">
        <v>52</v>
      </c>
      <c r="C3" s="70" t="s">
        <v>52</v>
      </c>
      <c r="D3" s="70" t="s">
        <v>52</v>
      </c>
      <c r="E3" s="70" t="s">
        <v>52</v>
      </c>
      <c r="F3" s="70" t="s">
        <v>52</v>
      </c>
      <c r="G3" s="70" t="s">
        <v>52</v>
      </c>
      <c r="H3" s="70" t="s">
        <v>52</v>
      </c>
      <c r="I3" s="70" t="s">
        <v>52</v>
      </c>
      <c r="J3" s="70" t="s">
        <v>52</v>
      </c>
      <c r="K3" s="70" t="s">
        <v>52</v>
      </c>
    </row>
    <row r="4" spans="1:11" ht="26.25" x14ac:dyDescent="0.45">
      <c r="A4" s="70" t="s">
        <v>80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0" t="s">
        <v>2</v>
      </c>
      <c r="H4" s="70" t="s">
        <v>2</v>
      </c>
      <c r="I4" s="70" t="s">
        <v>2</v>
      </c>
      <c r="J4" s="70" t="s">
        <v>2</v>
      </c>
      <c r="K4" s="70" t="s">
        <v>2</v>
      </c>
    </row>
    <row r="5" spans="1:11" x14ac:dyDescent="0.45">
      <c r="A5" s="32">
        <v>3</v>
      </c>
    </row>
    <row r="6" spans="1:11" ht="27" thickBot="1" x14ac:dyDescent="0.5">
      <c r="A6" s="71" t="s">
        <v>70</v>
      </c>
      <c r="B6" s="71" t="s">
        <v>70</v>
      </c>
      <c r="C6" s="71" t="s">
        <v>70</v>
      </c>
      <c r="E6" s="71" t="s">
        <v>54</v>
      </c>
      <c r="F6" s="71" t="s">
        <v>54</v>
      </c>
      <c r="G6" s="71" t="s">
        <v>54</v>
      </c>
      <c r="I6" s="71" t="s">
        <v>55</v>
      </c>
      <c r="J6" s="71" t="s">
        <v>55</v>
      </c>
      <c r="K6" s="71" t="s">
        <v>55</v>
      </c>
    </row>
    <row r="7" spans="1:11" ht="27" thickBot="1" x14ac:dyDescent="0.5">
      <c r="A7" s="15" t="s">
        <v>71</v>
      </c>
      <c r="C7" s="15" t="s">
        <v>72</v>
      </c>
      <c r="E7" s="15" t="s">
        <v>73</v>
      </c>
      <c r="G7" s="15" t="s">
        <v>74</v>
      </c>
      <c r="I7" s="15" t="s">
        <v>73</v>
      </c>
      <c r="K7" s="15" t="s">
        <v>74</v>
      </c>
    </row>
    <row r="8" spans="1:11" ht="21.75" thickBot="1" x14ac:dyDescent="0.6">
      <c r="A8" s="33" t="s">
        <v>50</v>
      </c>
      <c r="C8" s="17" t="s">
        <v>75</v>
      </c>
      <c r="D8" s="17"/>
      <c r="E8" s="18">
        <f>+'سودسپرده بانکی'!H9</f>
        <v>10180166392</v>
      </c>
      <c r="F8" s="17"/>
      <c r="G8" s="36">
        <v>1</v>
      </c>
      <c r="H8" s="17"/>
      <c r="I8" s="18">
        <f>+'سودسپرده بانکی'!N9</f>
        <v>10180166392</v>
      </c>
      <c r="J8" s="17"/>
      <c r="K8" s="36">
        <v>1</v>
      </c>
    </row>
    <row r="9" spans="1:11" ht="19.5" thickBot="1" x14ac:dyDescent="0.5">
      <c r="A9" s="32" t="s">
        <v>41</v>
      </c>
      <c r="C9" s="32" t="s">
        <v>41</v>
      </c>
      <c r="E9" s="19">
        <f>SUM(E8:E8)</f>
        <v>10180166392</v>
      </c>
      <c r="F9" s="17"/>
      <c r="G9" s="47">
        <f>SUM(G8)</f>
        <v>1</v>
      </c>
      <c r="H9" s="17"/>
      <c r="I9" s="19">
        <f>SUM(I8:I8)</f>
        <v>10180166392</v>
      </c>
      <c r="J9" s="17"/>
      <c r="K9" s="47">
        <f>SUM(K8)</f>
        <v>1</v>
      </c>
    </row>
    <row r="10" spans="1:11" ht="19.5" thickTop="1" x14ac:dyDescent="0.45"/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0"/>
  <sheetViews>
    <sheetView rightToLeft="1" topLeftCell="A2" zoomScaleNormal="100" workbookViewId="0">
      <selection activeCell="X4" sqref="X4"/>
    </sheetView>
  </sheetViews>
  <sheetFormatPr defaultRowHeight="18.75" x14ac:dyDescent="0.45"/>
  <cols>
    <col min="1" max="1" width="15" style="32" customWidth="1"/>
    <col min="2" max="2" width="0.875" style="32" customWidth="1"/>
    <col min="3" max="3" width="14" style="32" customWidth="1"/>
    <col min="4" max="4" width="0.875" style="32" customWidth="1"/>
    <col min="5" max="5" width="16.25" style="32" customWidth="1"/>
    <col min="6" max="6" width="0.875" style="32" customWidth="1"/>
    <col min="7" max="7" width="8" style="32" customWidth="1"/>
    <col min="8" max="16384" width="9" style="32"/>
  </cols>
  <sheetData>
    <row r="2" spans="1:5" ht="26.25" x14ac:dyDescent="0.45">
      <c r="A2" s="70" t="s">
        <v>42</v>
      </c>
      <c r="B2" s="70" t="s">
        <v>0</v>
      </c>
      <c r="C2" s="70" t="s">
        <v>0</v>
      </c>
      <c r="D2" s="70" t="s">
        <v>0</v>
      </c>
      <c r="E2" s="70" t="s">
        <v>0</v>
      </c>
    </row>
    <row r="3" spans="1:5" ht="26.25" x14ac:dyDescent="0.45">
      <c r="A3" s="70" t="s">
        <v>52</v>
      </c>
      <c r="B3" s="70" t="s">
        <v>52</v>
      </c>
      <c r="C3" s="70" t="s">
        <v>52</v>
      </c>
      <c r="D3" s="70" t="s">
        <v>52</v>
      </c>
      <c r="E3" s="70" t="s">
        <v>52</v>
      </c>
    </row>
    <row r="4" spans="1:5" ht="26.25" x14ac:dyDescent="0.45">
      <c r="A4" s="70" t="s">
        <v>80</v>
      </c>
      <c r="B4" s="70" t="s">
        <v>2</v>
      </c>
      <c r="C4" s="70" t="s">
        <v>2</v>
      </c>
      <c r="D4" s="70" t="s">
        <v>2</v>
      </c>
      <c r="E4" s="70" t="s">
        <v>2</v>
      </c>
    </row>
    <row r="5" spans="1:5" ht="24.75" x14ac:dyDescent="0.45">
      <c r="E5" s="64" t="s">
        <v>96</v>
      </c>
    </row>
    <row r="6" spans="1:5" ht="27" thickBot="1" x14ac:dyDescent="0.5">
      <c r="A6" s="71" t="s">
        <v>76</v>
      </c>
      <c r="C6" s="15" t="s">
        <v>54</v>
      </c>
      <c r="D6" s="37"/>
      <c r="E6" s="15" t="s">
        <v>97</v>
      </c>
    </row>
    <row r="7" spans="1:5" ht="27" thickBot="1" x14ac:dyDescent="0.5">
      <c r="A7" s="71" t="s">
        <v>76</v>
      </c>
      <c r="C7" s="15" t="s">
        <v>46</v>
      </c>
      <c r="D7" s="37"/>
      <c r="E7" s="15" t="s">
        <v>46</v>
      </c>
    </row>
    <row r="8" spans="1:5" ht="21.75" thickBot="1" x14ac:dyDescent="0.6">
      <c r="A8" s="33" t="s">
        <v>76</v>
      </c>
      <c r="C8" s="38">
        <v>3136</v>
      </c>
      <c r="D8" s="37"/>
      <c r="E8" s="38">
        <v>3136</v>
      </c>
    </row>
    <row r="9" spans="1:5" ht="19.5" thickBot="1" x14ac:dyDescent="0.5">
      <c r="A9" s="32" t="s">
        <v>41</v>
      </c>
      <c r="C9" s="39">
        <f>SUM(C8:C8)</f>
        <v>3136</v>
      </c>
      <c r="D9" s="37"/>
      <c r="E9" s="39">
        <f>SUM(E8:E8)</f>
        <v>3136</v>
      </c>
    </row>
    <row r="10" spans="1:5" ht="19.5" thickTop="1" x14ac:dyDescent="0.45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N9"/>
  <sheetViews>
    <sheetView rightToLeft="1" zoomScaleNormal="100" workbookViewId="0">
      <selection activeCell="H16" sqref="H16"/>
    </sheetView>
  </sheetViews>
  <sheetFormatPr defaultRowHeight="18.75" x14ac:dyDescent="0.2"/>
  <cols>
    <col min="1" max="1" width="16.5" style="17" customWidth="1"/>
    <col min="2" max="3" width="0.875" style="17" customWidth="1"/>
    <col min="4" max="4" width="18.375" style="17" customWidth="1"/>
    <col min="5" max="5" width="0.875" style="17" customWidth="1"/>
    <col min="6" max="6" width="15.75" style="17" customWidth="1"/>
    <col min="7" max="7" width="0.875" style="17" customWidth="1"/>
    <col min="8" max="8" width="18.375" style="17" customWidth="1"/>
    <col min="9" max="9" width="0.875" style="17" customWidth="1"/>
    <col min="10" max="10" width="19.25" style="17" customWidth="1"/>
    <col min="11" max="11" width="0.875" style="17" customWidth="1"/>
    <col min="12" max="12" width="14" style="17" customWidth="1"/>
    <col min="13" max="13" width="0.875" style="17" customWidth="1"/>
    <col min="14" max="14" width="19.25" style="17" customWidth="1"/>
    <col min="15" max="15" width="0.875" style="17" customWidth="1"/>
    <col min="16" max="16" width="8" style="17" customWidth="1"/>
    <col min="17" max="16384" width="9" style="17"/>
  </cols>
  <sheetData>
    <row r="2" spans="1:14" ht="26.25" x14ac:dyDescent="0.2">
      <c r="A2" s="70" t="s">
        <v>42</v>
      </c>
      <c r="B2" s="70" t="s">
        <v>0</v>
      </c>
      <c r="C2" s="70" t="s">
        <v>0</v>
      </c>
      <c r="D2" s="70" t="s">
        <v>0</v>
      </c>
      <c r="E2" s="70" t="s">
        <v>0</v>
      </c>
      <c r="F2" s="70" t="s">
        <v>0</v>
      </c>
      <c r="G2" s="70" t="s">
        <v>0</v>
      </c>
      <c r="H2" s="70" t="s">
        <v>0</v>
      </c>
      <c r="I2" s="70" t="s">
        <v>0</v>
      </c>
      <c r="J2" s="70" t="s">
        <v>0</v>
      </c>
      <c r="K2" s="70" t="s">
        <v>0</v>
      </c>
      <c r="L2" s="70" t="s">
        <v>0</v>
      </c>
      <c r="M2" s="70" t="s">
        <v>0</v>
      </c>
      <c r="N2" s="70" t="s">
        <v>0</v>
      </c>
    </row>
    <row r="3" spans="1:14" ht="26.25" x14ac:dyDescent="0.2">
      <c r="A3" s="70" t="s">
        <v>52</v>
      </c>
      <c r="B3" s="70" t="s">
        <v>52</v>
      </c>
      <c r="C3" s="70" t="s">
        <v>52</v>
      </c>
      <c r="D3" s="70" t="s">
        <v>52</v>
      </c>
      <c r="E3" s="70" t="s">
        <v>52</v>
      </c>
      <c r="F3" s="70" t="s">
        <v>52</v>
      </c>
      <c r="G3" s="70" t="s">
        <v>52</v>
      </c>
      <c r="H3" s="70" t="s">
        <v>52</v>
      </c>
      <c r="I3" s="70" t="s">
        <v>52</v>
      </c>
      <c r="J3" s="70" t="s">
        <v>52</v>
      </c>
      <c r="K3" s="70" t="s">
        <v>52</v>
      </c>
      <c r="L3" s="70" t="s">
        <v>52</v>
      </c>
      <c r="M3" s="70" t="s">
        <v>52</v>
      </c>
      <c r="N3" s="70" t="s">
        <v>52</v>
      </c>
    </row>
    <row r="4" spans="1:14" ht="26.25" x14ac:dyDescent="0.2">
      <c r="A4" s="70" t="s">
        <v>80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0" t="s">
        <v>2</v>
      </c>
      <c r="H4" s="70" t="s">
        <v>2</v>
      </c>
      <c r="I4" s="70" t="s">
        <v>2</v>
      </c>
      <c r="J4" s="70" t="s">
        <v>2</v>
      </c>
      <c r="K4" s="70" t="s">
        <v>2</v>
      </c>
      <c r="L4" s="70" t="s">
        <v>2</v>
      </c>
      <c r="M4" s="70" t="s">
        <v>2</v>
      </c>
      <c r="N4" s="70" t="s">
        <v>2</v>
      </c>
    </row>
    <row r="6" spans="1:14" ht="27" thickBot="1" x14ac:dyDescent="0.25">
      <c r="A6" s="71" t="s">
        <v>53</v>
      </c>
      <c r="B6" s="71" t="s">
        <v>53</v>
      </c>
      <c r="D6" s="71" t="s">
        <v>54</v>
      </c>
      <c r="E6" s="71" t="s">
        <v>54</v>
      </c>
      <c r="F6" s="71" t="s">
        <v>54</v>
      </c>
      <c r="G6" s="71" t="s">
        <v>54</v>
      </c>
      <c r="H6" s="71" t="s">
        <v>54</v>
      </c>
      <c r="J6" s="71" t="s">
        <v>55</v>
      </c>
      <c r="K6" s="71" t="s">
        <v>55</v>
      </c>
      <c r="L6" s="71" t="s">
        <v>55</v>
      </c>
      <c r="M6" s="71" t="s">
        <v>55</v>
      </c>
      <c r="N6" s="71" t="s">
        <v>55</v>
      </c>
    </row>
    <row r="7" spans="1:14" ht="27" thickBot="1" x14ac:dyDescent="0.25">
      <c r="A7" s="15" t="s">
        <v>56</v>
      </c>
      <c r="D7" s="15" t="s">
        <v>57</v>
      </c>
      <c r="F7" s="15" t="s">
        <v>58</v>
      </c>
      <c r="H7" s="15" t="s">
        <v>59</v>
      </c>
      <c r="J7" s="15" t="s">
        <v>57</v>
      </c>
      <c r="L7" s="15" t="s">
        <v>58</v>
      </c>
      <c r="N7" s="15" t="s">
        <v>59</v>
      </c>
    </row>
    <row r="8" spans="1:14" ht="21.75" thickBot="1" x14ac:dyDescent="0.25">
      <c r="A8" s="16" t="s">
        <v>50</v>
      </c>
      <c r="D8" s="18">
        <v>10180166392</v>
      </c>
      <c r="F8" s="18">
        <v>0</v>
      </c>
      <c r="H8" s="18">
        <f>+D8-F8</f>
        <v>10180166392</v>
      </c>
      <c r="J8" s="18">
        <v>10180166392</v>
      </c>
      <c r="L8" s="18">
        <v>0</v>
      </c>
      <c r="N8" s="18">
        <f>+J8-L8</f>
        <v>10180166392</v>
      </c>
    </row>
    <row r="9" spans="1:14" ht="19.5" thickBot="1" x14ac:dyDescent="0.25">
      <c r="A9" s="17" t="s">
        <v>41</v>
      </c>
      <c r="D9" s="19">
        <f>SUM(D8:D8)</f>
        <v>10180166392</v>
      </c>
      <c r="F9" s="19">
        <f>SUM(F8:F8)</f>
        <v>0</v>
      </c>
      <c r="H9" s="19">
        <f>SUM(H8:H8)</f>
        <v>10180166392</v>
      </c>
      <c r="J9" s="19">
        <f>SUM(J8:J8)</f>
        <v>10180166392</v>
      </c>
      <c r="L9" s="19">
        <f>SUM(L8:L8)</f>
        <v>0</v>
      </c>
      <c r="N9" s="19">
        <f>SUM(N8:N8)</f>
        <v>10180166392</v>
      </c>
    </row>
  </sheetData>
  <mergeCells count="6">
    <mergeCell ref="A2:N2"/>
    <mergeCell ref="A3:N3"/>
    <mergeCell ref="A4:N4"/>
    <mergeCell ref="A6:B6"/>
    <mergeCell ref="D6:H6"/>
    <mergeCell ref="J6:N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V34"/>
  <sheetViews>
    <sheetView rightToLeft="1" topLeftCell="A10" zoomScale="85" zoomScaleNormal="85" workbookViewId="0">
      <selection activeCell="E22" sqref="E22"/>
    </sheetView>
  </sheetViews>
  <sheetFormatPr defaultRowHeight="22.5" x14ac:dyDescent="0.2"/>
  <cols>
    <col min="1" max="1" width="41.625" style="21" bestFit="1" customWidth="1"/>
    <col min="2" max="2" width="0.875" style="21" customWidth="1"/>
    <col min="3" max="3" width="15.75" style="21" customWidth="1"/>
    <col min="4" max="4" width="0.875" style="21" customWidth="1"/>
    <col min="5" max="5" width="19.25" style="21" customWidth="1"/>
    <col min="6" max="6" width="0.875" style="21" customWidth="1"/>
    <col min="7" max="7" width="19.25" style="21" customWidth="1"/>
    <col min="8" max="8" width="0.875" style="21" customWidth="1"/>
    <col min="9" max="9" width="24.5" style="21" customWidth="1"/>
    <col min="10" max="10" width="0.875" style="21" customWidth="1"/>
    <col min="11" max="11" width="16.625" style="21" customWidth="1"/>
    <col min="12" max="12" width="0.875" style="21" customWidth="1"/>
    <col min="13" max="13" width="20.125" style="21" customWidth="1"/>
    <col min="14" max="14" width="0.875" style="21" customWidth="1"/>
    <col min="15" max="15" width="20.125" style="21" customWidth="1"/>
    <col min="16" max="16" width="0.875" style="21" customWidth="1"/>
    <col min="17" max="17" width="24.5" style="21" customWidth="1"/>
    <col min="18" max="18" width="0.875" style="21" customWidth="1"/>
    <col min="19" max="19" width="16.125" style="21" bestFit="1" customWidth="1"/>
    <col min="20" max="20" width="15.875" style="21" bestFit="1" customWidth="1"/>
    <col min="21" max="21" width="17" style="21" bestFit="1" customWidth="1"/>
    <col min="22" max="16384" width="9" style="21"/>
  </cols>
  <sheetData>
    <row r="2" spans="1:22" ht="24" x14ac:dyDescent="0.2">
      <c r="A2" s="72" t="s">
        <v>42</v>
      </c>
      <c r="B2" s="72" t="s">
        <v>0</v>
      </c>
      <c r="C2" s="72" t="s">
        <v>0</v>
      </c>
      <c r="D2" s="72" t="s">
        <v>0</v>
      </c>
      <c r="E2" s="72" t="s">
        <v>0</v>
      </c>
      <c r="F2" s="72" t="s">
        <v>0</v>
      </c>
      <c r="G2" s="72" t="s">
        <v>0</v>
      </c>
      <c r="H2" s="72" t="s">
        <v>0</v>
      </c>
      <c r="I2" s="72" t="s">
        <v>0</v>
      </c>
      <c r="J2" s="72" t="s">
        <v>0</v>
      </c>
      <c r="K2" s="72" t="s">
        <v>0</v>
      </c>
      <c r="L2" s="72" t="s">
        <v>0</v>
      </c>
      <c r="M2" s="72" t="s">
        <v>0</v>
      </c>
      <c r="N2" s="72" t="s">
        <v>0</v>
      </c>
      <c r="O2" s="72" t="s">
        <v>0</v>
      </c>
      <c r="P2" s="72" t="s">
        <v>0</v>
      </c>
      <c r="Q2" s="72" t="s">
        <v>0</v>
      </c>
    </row>
    <row r="3" spans="1:22" ht="24" x14ac:dyDescent="0.2">
      <c r="A3" s="72" t="s">
        <v>52</v>
      </c>
      <c r="B3" s="72" t="s">
        <v>52</v>
      </c>
      <c r="C3" s="72" t="s">
        <v>52</v>
      </c>
      <c r="D3" s="72" t="s">
        <v>52</v>
      </c>
      <c r="E3" s="72" t="s">
        <v>52</v>
      </c>
      <c r="F3" s="72" t="s">
        <v>52</v>
      </c>
      <c r="G3" s="72" t="s">
        <v>52</v>
      </c>
      <c r="H3" s="72" t="s">
        <v>52</v>
      </c>
      <c r="I3" s="72" t="s">
        <v>52</v>
      </c>
      <c r="J3" s="72" t="s">
        <v>52</v>
      </c>
      <c r="K3" s="72" t="s">
        <v>52</v>
      </c>
      <c r="L3" s="72" t="s">
        <v>52</v>
      </c>
      <c r="M3" s="72" t="s">
        <v>52</v>
      </c>
      <c r="N3" s="72" t="s">
        <v>52</v>
      </c>
      <c r="O3" s="72" t="s">
        <v>52</v>
      </c>
      <c r="P3" s="72" t="s">
        <v>52</v>
      </c>
      <c r="Q3" s="72" t="s">
        <v>52</v>
      </c>
    </row>
    <row r="4" spans="1:22" ht="24" x14ac:dyDescent="0.2">
      <c r="A4" s="72" t="s">
        <v>80</v>
      </c>
      <c r="B4" s="72" t="s">
        <v>2</v>
      </c>
      <c r="C4" s="72" t="s">
        <v>2</v>
      </c>
      <c r="D4" s="72" t="s">
        <v>2</v>
      </c>
      <c r="E4" s="72" t="s">
        <v>2</v>
      </c>
      <c r="F4" s="72" t="s">
        <v>2</v>
      </c>
      <c r="G4" s="72" t="s">
        <v>2</v>
      </c>
      <c r="H4" s="72" t="s">
        <v>2</v>
      </c>
      <c r="I4" s="72" t="s">
        <v>2</v>
      </c>
      <c r="J4" s="72" t="s">
        <v>2</v>
      </c>
      <c r="K4" s="72" t="s">
        <v>2</v>
      </c>
      <c r="L4" s="72" t="s">
        <v>2</v>
      </c>
      <c r="M4" s="72" t="s">
        <v>2</v>
      </c>
      <c r="N4" s="72" t="s">
        <v>2</v>
      </c>
      <c r="O4" s="72" t="s">
        <v>2</v>
      </c>
      <c r="P4" s="72" t="s">
        <v>2</v>
      </c>
      <c r="Q4" s="72" t="s">
        <v>2</v>
      </c>
    </row>
    <row r="6" spans="1:22" ht="24.75" thickBot="1" x14ac:dyDescent="0.25">
      <c r="A6" s="73" t="s">
        <v>3</v>
      </c>
      <c r="C6" s="74" t="s">
        <v>54</v>
      </c>
      <c r="D6" s="74" t="s">
        <v>54</v>
      </c>
      <c r="E6" s="74" t="s">
        <v>54</v>
      </c>
      <c r="F6" s="74" t="s">
        <v>54</v>
      </c>
      <c r="G6" s="74" t="s">
        <v>54</v>
      </c>
      <c r="H6" s="74" t="s">
        <v>54</v>
      </c>
      <c r="I6" s="74" t="s">
        <v>54</v>
      </c>
      <c r="K6" s="74" t="s">
        <v>55</v>
      </c>
      <c r="L6" s="74" t="s">
        <v>55</v>
      </c>
      <c r="M6" s="74" t="s">
        <v>55</v>
      </c>
      <c r="N6" s="74" t="s">
        <v>55</v>
      </c>
      <c r="O6" s="74" t="s">
        <v>55</v>
      </c>
      <c r="P6" s="74" t="s">
        <v>55</v>
      </c>
      <c r="Q6" s="74" t="s">
        <v>55</v>
      </c>
    </row>
    <row r="7" spans="1:22" ht="24.75" thickBot="1" x14ac:dyDescent="0.25">
      <c r="A7" s="74" t="s">
        <v>3</v>
      </c>
      <c r="C7" s="22" t="s">
        <v>7</v>
      </c>
      <c r="E7" s="22" t="s">
        <v>60</v>
      </c>
      <c r="G7" s="22" t="s">
        <v>61</v>
      </c>
      <c r="I7" s="22" t="s">
        <v>64</v>
      </c>
      <c r="K7" s="22" t="s">
        <v>7</v>
      </c>
      <c r="M7" s="22" t="s">
        <v>60</v>
      </c>
      <c r="O7" s="22" t="s">
        <v>61</v>
      </c>
      <c r="Q7" s="22" t="s">
        <v>64</v>
      </c>
    </row>
    <row r="8" spans="1:22" ht="24" x14ac:dyDescent="0.2">
      <c r="A8" s="23" t="s">
        <v>26</v>
      </c>
      <c r="C8" s="27">
        <v>28675097</v>
      </c>
      <c r="D8" s="27"/>
      <c r="E8" s="27">
        <v>142127161238</v>
      </c>
      <c r="F8" s="27"/>
      <c r="G8" s="27">
        <v>140348294711</v>
      </c>
      <c r="H8" s="27"/>
      <c r="I8" s="27">
        <f>+E8-G8</f>
        <v>1778866527</v>
      </c>
      <c r="J8" s="27"/>
      <c r="K8" s="27">
        <v>28675097</v>
      </c>
      <c r="L8" s="27"/>
      <c r="M8" s="27">
        <v>142127161238</v>
      </c>
      <c r="N8" s="27"/>
      <c r="O8" s="27">
        <v>140348294711</v>
      </c>
      <c r="P8" s="27"/>
      <c r="Q8" s="27">
        <f>+M8-O8</f>
        <v>1778866527</v>
      </c>
      <c r="U8" s="27"/>
      <c r="V8" s="27"/>
    </row>
    <row r="9" spans="1:22" ht="24" x14ac:dyDescent="0.2">
      <c r="A9" s="23" t="s">
        <v>23</v>
      </c>
      <c r="C9" s="27">
        <v>3540255</v>
      </c>
      <c r="D9" s="27"/>
      <c r="E9" s="27">
        <v>80571588366</v>
      </c>
      <c r="F9" s="27"/>
      <c r="G9" s="27">
        <v>82525016494</v>
      </c>
      <c r="H9" s="27"/>
      <c r="I9" s="27">
        <f t="shared" ref="I9:I27" si="0">+E9-G9</f>
        <v>-1953428128</v>
      </c>
      <c r="J9" s="27"/>
      <c r="K9" s="27">
        <v>3540255</v>
      </c>
      <c r="L9" s="27"/>
      <c r="M9" s="27">
        <v>80571588366</v>
      </c>
      <c r="N9" s="27"/>
      <c r="O9" s="27">
        <v>82525016494</v>
      </c>
      <c r="P9" s="27"/>
      <c r="Q9" s="27">
        <f t="shared" ref="Q9:Q27" si="1">+M9-O9</f>
        <v>-1953428128</v>
      </c>
      <c r="U9" s="27"/>
      <c r="V9" s="27"/>
    </row>
    <row r="10" spans="1:22" s="26" customFormat="1" ht="24" x14ac:dyDescent="0.2">
      <c r="A10" s="25" t="s">
        <v>19</v>
      </c>
      <c r="C10" s="27">
        <v>3000000</v>
      </c>
      <c r="D10" s="28"/>
      <c r="E10" s="27">
        <v>38404461288</v>
      </c>
      <c r="F10" s="28"/>
      <c r="G10" s="27">
        <v>37843483500</v>
      </c>
      <c r="H10" s="28"/>
      <c r="I10" s="27">
        <f t="shared" si="0"/>
        <v>560977788</v>
      </c>
      <c r="J10" s="28"/>
      <c r="K10" s="27">
        <v>3000000</v>
      </c>
      <c r="L10" s="28"/>
      <c r="M10" s="27">
        <v>38404461288</v>
      </c>
      <c r="N10" s="28"/>
      <c r="O10" s="27">
        <v>37843483500</v>
      </c>
      <c r="P10" s="28"/>
      <c r="Q10" s="27">
        <f t="shared" si="1"/>
        <v>560977788</v>
      </c>
      <c r="S10" s="21"/>
      <c r="T10" s="21"/>
      <c r="U10" s="27"/>
      <c r="V10" s="27"/>
    </row>
    <row r="11" spans="1:22" ht="24" x14ac:dyDescent="0.2">
      <c r="A11" s="23" t="s">
        <v>25</v>
      </c>
      <c r="C11" s="27">
        <v>396315</v>
      </c>
      <c r="D11" s="27"/>
      <c r="E11" s="27">
        <v>7786623798</v>
      </c>
      <c r="F11" s="27"/>
      <c r="G11" s="27">
        <v>7867319807</v>
      </c>
      <c r="H11" s="27"/>
      <c r="I11" s="27">
        <f t="shared" si="0"/>
        <v>-80696009</v>
      </c>
      <c r="J11" s="27"/>
      <c r="K11" s="27">
        <v>396315</v>
      </c>
      <c r="L11" s="27"/>
      <c r="M11" s="27">
        <v>7786623798</v>
      </c>
      <c r="N11" s="27"/>
      <c r="O11" s="27">
        <v>7867319807</v>
      </c>
      <c r="P11" s="27"/>
      <c r="Q11" s="27">
        <f t="shared" si="1"/>
        <v>-80696009</v>
      </c>
      <c r="U11" s="27"/>
      <c r="V11" s="27"/>
    </row>
    <row r="12" spans="1:22" ht="24" x14ac:dyDescent="0.2">
      <c r="A12" s="23" t="s">
        <v>37</v>
      </c>
      <c r="C12" s="27">
        <v>3987981</v>
      </c>
      <c r="D12" s="27"/>
      <c r="E12" s="27">
        <v>38573923697</v>
      </c>
      <c r="F12" s="27"/>
      <c r="G12" s="27">
        <v>37065760962</v>
      </c>
      <c r="H12" s="27"/>
      <c r="I12" s="27">
        <f t="shared" si="0"/>
        <v>1508162735</v>
      </c>
      <c r="J12" s="27"/>
      <c r="K12" s="27">
        <v>3987981</v>
      </c>
      <c r="L12" s="27"/>
      <c r="M12" s="27">
        <v>38573923697</v>
      </c>
      <c r="N12" s="27"/>
      <c r="O12" s="27">
        <v>37065760962</v>
      </c>
      <c r="P12" s="27"/>
      <c r="Q12" s="27">
        <f t="shared" si="1"/>
        <v>1508162735</v>
      </c>
      <c r="U12" s="27"/>
      <c r="V12" s="27"/>
    </row>
    <row r="13" spans="1:22" ht="24" x14ac:dyDescent="0.2">
      <c r="A13" s="23" t="s">
        <v>32</v>
      </c>
      <c r="C13" s="27">
        <v>24822793</v>
      </c>
      <c r="D13" s="27"/>
      <c r="E13" s="27">
        <v>145746867110</v>
      </c>
      <c r="F13" s="27"/>
      <c r="G13" s="27">
        <v>142868813650</v>
      </c>
      <c r="H13" s="27"/>
      <c r="I13" s="27">
        <f t="shared" si="0"/>
        <v>2878053460</v>
      </c>
      <c r="J13" s="27"/>
      <c r="K13" s="27">
        <v>24822793</v>
      </c>
      <c r="L13" s="27"/>
      <c r="M13" s="27">
        <v>145746867110</v>
      </c>
      <c r="N13" s="27"/>
      <c r="O13" s="27">
        <v>142868813650</v>
      </c>
      <c r="P13" s="27"/>
      <c r="Q13" s="27">
        <f t="shared" si="1"/>
        <v>2878053460</v>
      </c>
      <c r="U13" s="27"/>
      <c r="V13" s="27"/>
    </row>
    <row r="14" spans="1:22" ht="24" x14ac:dyDescent="0.2">
      <c r="A14" s="23" t="s">
        <v>38</v>
      </c>
      <c r="C14" s="27">
        <v>503092</v>
      </c>
      <c r="D14" s="27"/>
      <c r="E14" s="27">
        <v>5931169442</v>
      </c>
      <c r="F14" s="27"/>
      <c r="G14" s="27">
        <v>5701124069</v>
      </c>
      <c r="H14" s="27"/>
      <c r="I14" s="27">
        <f t="shared" si="0"/>
        <v>230045373</v>
      </c>
      <c r="J14" s="27"/>
      <c r="K14" s="27">
        <v>503092</v>
      </c>
      <c r="L14" s="27"/>
      <c r="M14" s="27">
        <v>5931169442</v>
      </c>
      <c r="N14" s="27"/>
      <c r="O14" s="27">
        <v>5701124069</v>
      </c>
      <c r="P14" s="27"/>
      <c r="Q14" s="27">
        <f t="shared" si="1"/>
        <v>230045373</v>
      </c>
      <c r="U14" s="27"/>
      <c r="V14" s="27"/>
    </row>
    <row r="15" spans="1:22" ht="24" x14ac:dyDescent="0.2">
      <c r="A15" s="23" t="s">
        <v>15</v>
      </c>
      <c r="C15" s="27">
        <v>1000000</v>
      </c>
      <c r="D15" s="27"/>
      <c r="E15" s="27">
        <v>6212812525</v>
      </c>
      <c r="F15" s="27"/>
      <c r="G15" s="27">
        <v>6701679537</v>
      </c>
      <c r="H15" s="27"/>
      <c r="I15" s="27">
        <f t="shared" si="0"/>
        <v>-488867012</v>
      </c>
      <c r="J15" s="27"/>
      <c r="K15" s="27">
        <v>1000000</v>
      </c>
      <c r="L15" s="27"/>
      <c r="M15" s="27">
        <v>6212812525</v>
      </c>
      <c r="N15" s="27"/>
      <c r="O15" s="27">
        <v>6701679537</v>
      </c>
      <c r="P15" s="27"/>
      <c r="Q15" s="27">
        <f t="shared" si="1"/>
        <v>-488867012</v>
      </c>
      <c r="U15" s="27"/>
      <c r="V15" s="27"/>
    </row>
    <row r="16" spans="1:22" ht="24" x14ac:dyDescent="0.2">
      <c r="A16" s="23" t="s">
        <v>27</v>
      </c>
      <c r="C16" s="27">
        <v>3509020</v>
      </c>
      <c r="D16" s="27"/>
      <c r="E16" s="27">
        <v>13878174315</v>
      </c>
      <c r="F16" s="27"/>
      <c r="G16" s="27">
        <v>13910707662</v>
      </c>
      <c r="H16" s="27"/>
      <c r="I16" s="27">
        <f t="shared" si="0"/>
        <v>-32533347</v>
      </c>
      <c r="J16" s="27"/>
      <c r="K16" s="27">
        <v>3509020</v>
      </c>
      <c r="L16" s="27"/>
      <c r="M16" s="27">
        <v>13878174315</v>
      </c>
      <c r="N16" s="27"/>
      <c r="O16" s="27">
        <v>13910707662</v>
      </c>
      <c r="P16" s="27"/>
      <c r="Q16" s="27">
        <f t="shared" si="1"/>
        <v>-32533347</v>
      </c>
      <c r="U16" s="27"/>
      <c r="V16" s="27"/>
    </row>
    <row r="17" spans="1:22" ht="24" x14ac:dyDescent="0.2">
      <c r="A17" s="23" t="s">
        <v>85</v>
      </c>
      <c r="C17" s="27">
        <v>250002</v>
      </c>
      <c r="D17" s="27"/>
      <c r="E17" s="27">
        <v>2201838389</v>
      </c>
      <c r="F17" s="27"/>
      <c r="G17" s="27">
        <v>1789137357</v>
      </c>
      <c r="H17" s="27"/>
      <c r="I17" s="27">
        <f t="shared" si="0"/>
        <v>412701032</v>
      </c>
      <c r="J17" s="27"/>
      <c r="K17" s="27">
        <v>250002</v>
      </c>
      <c r="L17" s="27"/>
      <c r="M17" s="27">
        <v>2201838389</v>
      </c>
      <c r="N17" s="27"/>
      <c r="O17" s="27">
        <v>1789137357</v>
      </c>
      <c r="P17" s="27"/>
      <c r="Q17" s="27">
        <f t="shared" si="1"/>
        <v>412701032</v>
      </c>
      <c r="U17" s="27"/>
      <c r="V17" s="27"/>
    </row>
    <row r="18" spans="1:22" ht="24" x14ac:dyDescent="0.2">
      <c r="A18" s="23" t="s">
        <v>91</v>
      </c>
      <c r="C18" s="27">
        <v>441871</v>
      </c>
      <c r="D18" s="27"/>
      <c r="E18" s="27">
        <v>1760042185</v>
      </c>
      <c r="F18" s="27"/>
      <c r="G18" s="27">
        <v>1737503467</v>
      </c>
      <c r="H18" s="27"/>
      <c r="I18" s="27">
        <f t="shared" si="0"/>
        <v>22538718</v>
      </c>
      <c r="J18" s="27"/>
      <c r="K18" s="27">
        <v>441871</v>
      </c>
      <c r="L18" s="27"/>
      <c r="M18" s="27">
        <v>1760042185</v>
      </c>
      <c r="N18" s="27"/>
      <c r="O18" s="27">
        <v>1737503467</v>
      </c>
      <c r="P18" s="27"/>
      <c r="Q18" s="27">
        <f t="shared" si="1"/>
        <v>22538718</v>
      </c>
      <c r="U18" s="27"/>
      <c r="V18" s="27"/>
    </row>
    <row r="19" spans="1:22" ht="24" x14ac:dyDescent="0.2">
      <c r="A19" s="23" t="s">
        <v>65</v>
      </c>
      <c r="C19" s="27">
        <v>57320597</v>
      </c>
      <c r="D19" s="27"/>
      <c r="E19" s="27">
        <v>169492709231</v>
      </c>
      <c r="F19" s="27"/>
      <c r="G19" s="27">
        <v>187006846646</v>
      </c>
      <c r="H19" s="27"/>
      <c r="I19" s="27">
        <f t="shared" si="0"/>
        <v>-17514137415</v>
      </c>
      <c r="J19" s="27"/>
      <c r="K19" s="27">
        <v>57320597</v>
      </c>
      <c r="L19" s="27"/>
      <c r="M19" s="27">
        <v>169492709231</v>
      </c>
      <c r="N19" s="27"/>
      <c r="O19" s="27">
        <v>187006846646</v>
      </c>
      <c r="P19" s="27"/>
      <c r="Q19" s="27">
        <f t="shared" si="1"/>
        <v>-17514137415</v>
      </c>
      <c r="U19" s="27"/>
      <c r="V19" s="27"/>
    </row>
    <row r="20" spans="1:22" ht="24" x14ac:dyDescent="0.2">
      <c r="A20" s="23" t="s">
        <v>82</v>
      </c>
      <c r="C20" s="27">
        <v>297500</v>
      </c>
      <c r="D20" s="27"/>
      <c r="E20" s="27">
        <v>8236077020</v>
      </c>
      <c r="F20" s="27"/>
      <c r="G20" s="27">
        <v>5363090265</v>
      </c>
      <c r="H20" s="27"/>
      <c r="I20" s="27">
        <f t="shared" si="0"/>
        <v>2872986755</v>
      </c>
      <c r="J20" s="27"/>
      <c r="K20" s="27">
        <v>297500</v>
      </c>
      <c r="L20" s="27"/>
      <c r="M20" s="27">
        <v>8236077020</v>
      </c>
      <c r="N20" s="27"/>
      <c r="O20" s="27">
        <v>5363090265</v>
      </c>
      <c r="P20" s="27"/>
      <c r="Q20" s="27">
        <f t="shared" si="1"/>
        <v>2872986755</v>
      </c>
      <c r="U20" s="27"/>
      <c r="V20" s="27"/>
    </row>
    <row r="21" spans="1:22" ht="24" x14ac:dyDescent="0.2">
      <c r="A21" s="23" t="s">
        <v>92</v>
      </c>
      <c r="C21" s="27">
        <v>5162453</v>
      </c>
      <c r="D21" s="27"/>
      <c r="E21" s="27">
        <v>86521076125</v>
      </c>
      <c r="F21" s="27"/>
      <c r="G21" s="27">
        <v>83053003939</v>
      </c>
      <c r="H21" s="27"/>
      <c r="I21" s="27">
        <f t="shared" si="0"/>
        <v>3468072186</v>
      </c>
      <c r="J21" s="27"/>
      <c r="K21" s="27">
        <v>5162453</v>
      </c>
      <c r="L21" s="27"/>
      <c r="M21" s="27">
        <v>86521076125</v>
      </c>
      <c r="N21" s="27"/>
      <c r="O21" s="27">
        <v>83053003939</v>
      </c>
      <c r="P21" s="27"/>
      <c r="Q21" s="27">
        <f t="shared" si="1"/>
        <v>3468072186</v>
      </c>
      <c r="U21" s="27"/>
      <c r="V21" s="27"/>
    </row>
    <row r="22" spans="1:22" ht="24" x14ac:dyDescent="0.2">
      <c r="A22" s="23" t="s">
        <v>21</v>
      </c>
      <c r="C22" s="27">
        <v>80437</v>
      </c>
      <c r="D22" s="27"/>
      <c r="E22" s="27">
        <v>932314946</v>
      </c>
      <c r="F22" s="27"/>
      <c r="G22" s="27">
        <v>910726174</v>
      </c>
      <c r="H22" s="27"/>
      <c r="I22" s="27">
        <f t="shared" si="0"/>
        <v>21588772</v>
      </c>
      <c r="J22" s="27"/>
      <c r="K22" s="27">
        <v>80437</v>
      </c>
      <c r="L22" s="27"/>
      <c r="M22" s="27">
        <v>932314946</v>
      </c>
      <c r="N22" s="27"/>
      <c r="O22" s="27">
        <v>910726174</v>
      </c>
      <c r="P22" s="27"/>
      <c r="Q22" s="27">
        <f t="shared" si="1"/>
        <v>21588772</v>
      </c>
      <c r="U22" s="27"/>
      <c r="V22" s="27"/>
    </row>
    <row r="23" spans="1:22" ht="24" x14ac:dyDescent="0.2">
      <c r="A23" s="23" t="s">
        <v>36</v>
      </c>
      <c r="C23" s="27">
        <v>40040191</v>
      </c>
      <c r="D23" s="27"/>
      <c r="E23" s="27">
        <v>334889259585</v>
      </c>
      <c r="F23" s="27"/>
      <c r="G23" s="27">
        <v>318692810556</v>
      </c>
      <c r="H23" s="27"/>
      <c r="I23" s="27">
        <f t="shared" si="0"/>
        <v>16196449029</v>
      </c>
      <c r="J23" s="27"/>
      <c r="K23" s="27">
        <v>40040191</v>
      </c>
      <c r="L23" s="27"/>
      <c r="M23" s="27">
        <v>334889259585</v>
      </c>
      <c r="N23" s="27"/>
      <c r="O23" s="27">
        <v>318692810556</v>
      </c>
      <c r="P23" s="27"/>
      <c r="Q23" s="27">
        <f t="shared" si="1"/>
        <v>16196449029</v>
      </c>
      <c r="U23" s="27"/>
      <c r="V23" s="27"/>
    </row>
    <row r="24" spans="1:22" ht="24" x14ac:dyDescent="0.2">
      <c r="A24" s="23" t="s">
        <v>31</v>
      </c>
      <c r="C24" s="27">
        <v>200000</v>
      </c>
      <c r="D24" s="27"/>
      <c r="E24" s="27">
        <v>691698309</v>
      </c>
      <c r="F24" s="27"/>
      <c r="G24" s="27">
        <v>705755232</v>
      </c>
      <c r="H24" s="27"/>
      <c r="I24" s="27">
        <f t="shared" si="0"/>
        <v>-14056923</v>
      </c>
      <c r="J24" s="27"/>
      <c r="K24" s="27">
        <v>200000</v>
      </c>
      <c r="L24" s="27"/>
      <c r="M24" s="27">
        <v>691698309</v>
      </c>
      <c r="N24" s="27"/>
      <c r="O24" s="27">
        <v>705755232</v>
      </c>
      <c r="P24" s="27"/>
      <c r="Q24" s="27">
        <f t="shared" si="1"/>
        <v>-14056923</v>
      </c>
      <c r="U24" s="27"/>
      <c r="V24" s="27"/>
    </row>
    <row r="25" spans="1:22" ht="24" x14ac:dyDescent="0.2">
      <c r="A25" s="23" t="s">
        <v>34</v>
      </c>
      <c r="C25" s="27">
        <v>10662790</v>
      </c>
      <c r="D25" s="27"/>
      <c r="E25" s="27">
        <v>95337303047</v>
      </c>
      <c r="F25" s="27"/>
      <c r="G25" s="27">
        <v>102365960477</v>
      </c>
      <c r="H25" s="27"/>
      <c r="I25" s="27">
        <f t="shared" si="0"/>
        <v>-7028657430</v>
      </c>
      <c r="J25" s="27"/>
      <c r="K25" s="27">
        <v>10662790</v>
      </c>
      <c r="L25" s="27"/>
      <c r="M25" s="27">
        <v>95337303047</v>
      </c>
      <c r="N25" s="27"/>
      <c r="O25" s="27">
        <v>102365960477</v>
      </c>
      <c r="P25" s="27"/>
      <c r="Q25" s="27">
        <f t="shared" si="1"/>
        <v>-7028657430</v>
      </c>
      <c r="U25" s="27"/>
      <c r="V25" s="27"/>
    </row>
    <row r="26" spans="1:22" ht="24" x14ac:dyDescent="0.2">
      <c r="A26" s="23" t="s">
        <v>20</v>
      </c>
      <c r="C26" s="27">
        <v>749428</v>
      </c>
      <c r="D26" s="27"/>
      <c r="E26" s="27">
        <v>3321005171</v>
      </c>
      <c r="F26" s="27"/>
      <c r="G26" s="27">
        <v>2719136498</v>
      </c>
      <c r="H26" s="27"/>
      <c r="I26" s="27">
        <f t="shared" si="0"/>
        <v>601868673</v>
      </c>
      <c r="J26" s="27"/>
      <c r="K26" s="27">
        <v>749428</v>
      </c>
      <c r="L26" s="27"/>
      <c r="M26" s="27">
        <v>3321005171</v>
      </c>
      <c r="N26" s="27"/>
      <c r="O26" s="27">
        <v>2719136498</v>
      </c>
      <c r="P26" s="27"/>
      <c r="Q26" s="27">
        <f t="shared" si="1"/>
        <v>601868673</v>
      </c>
      <c r="U26" s="27"/>
      <c r="V26" s="27"/>
    </row>
    <row r="27" spans="1:22" ht="24.75" thickBot="1" x14ac:dyDescent="0.25">
      <c r="A27" s="23" t="s">
        <v>30</v>
      </c>
      <c r="C27" s="27">
        <v>12576849</v>
      </c>
      <c r="D27" s="27"/>
      <c r="E27" s="27">
        <v>53647442718</v>
      </c>
      <c r="F27" s="27"/>
      <c r="G27" s="27">
        <v>52008389664</v>
      </c>
      <c r="H27" s="27"/>
      <c r="I27" s="27">
        <f t="shared" si="0"/>
        <v>1639053054</v>
      </c>
      <c r="J27" s="27"/>
      <c r="K27" s="27">
        <v>12576849</v>
      </c>
      <c r="L27" s="27"/>
      <c r="M27" s="27">
        <v>53647442718</v>
      </c>
      <c r="N27" s="27"/>
      <c r="O27" s="27">
        <v>52008389664</v>
      </c>
      <c r="P27" s="27"/>
      <c r="Q27" s="27">
        <f t="shared" si="1"/>
        <v>1639053054</v>
      </c>
      <c r="U27" s="27"/>
      <c r="V27" s="27"/>
    </row>
    <row r="28" spans="1:22" s="23" customFormat="1" ht="24.75" thickBot="1" x14ac:dyDescent="0.25">
      <c r="A28" s="23" t="s">
        <v>41</v>
      </c>
      <c r="C28" s="23" t="s">
        <v>41</v>
      </c>
      <c r="E28" s="57">
        <f>SUM(E8:E27)</f>
        <v>1236263548505</v>
      </c>
      <c r="G28" s="57">
        <f>SUM(G8:G27)</f>
        <v>1231184560667</v>
      </c>
      <c r="I28" s="57">
        <f>SUM(I8:I27)</f>
        <v>5078987838</v>
      </c>
      <c r="K28" s="23" t="s">
        <v>41</v>
      </c>
      <c r="M28" s="57">
        <f>SUM(M8:M27)</f>
        <v>1236263548505</v>
      </c>
      <c r="O28" s="57">
        <f>SUM(O8:O27)</f>
        <v>1231184560667</v>
      </c>
      <c r="Q28" s="57">
        <f>SUM(Q8:Q27)</f>
        <v>5078987838</v>
      </c>
      <c r="U28" s="58"/>
    </row>
    <row r="29" spans="1:22" ht="23.25" thickTop="1" x14ac:dyDescent="0.2">
      <c r="Q29" s="24"/>
    </row>
    <row r="30" spans="1:22" x14ac:dyDescent="0.2">
      <c r="G30" s="24"/>
      <c r="M30" s="24"/>
      <c r="O30" s="24"/>
      <c r="Q30" s="24"/>
    </row>
    <row r="31" spans="1:22" x14ac:dyDescent="0.2">
      <c r="M31" s="24"/>
      <c r="Q31" s="24"/>
    </row>
    <row r="32" spans="1:22" x14ac:dyDescent="0.2">
      <c r="G32" s="24"/>
      <c r="Q32" s="24"/>
    </row>
    <row r="33" spans="17:17" x14ac:dyDescent="0.2">
      <c r="Q33" s="24"/>
    </row>
    <row r="34" spans="17:17" x14ac:dyDescent="0.2">
      <c r="Q34" s="24"/>
    </row>
  </sheetData>
  <autoFilter ref="K6:Q28" xr:uid="{B81B3F23-56EA-40FB-8399-FEECFC0A16B2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4"/>
  <sheetViews>
    <sheetView rightToLeft="1" zoomScaleNormal="100" workbookViewId="0">
      <selection activeCell="C35" sqref="C35"/>
    </sheetView>
  </sheetViews>
  <sheetFormatPr defaultRowHeight="18.75" x14ac:dyDescent="0.2"/>
  <cols>
    <col min="1" max="1" width="37.375" style="45" bestFit="1" customWidth="1"/>
    <col min="2" max="2" width="0.875" style="45" customWidth="1"/>
    <col min="3" max="3" width="16.625" style="45" customWidth="1"/>
    <col min="4" max="4" width="0.875" style="45" customWidth="1"/>
    <col min="5" max="5" width="20.125" style="45" customWidth="1"/>
    <col min="6" max="6" width="0.875" style="45" customWidth="1"/>
    <col min="7" max="7" width="20.125" style="45" customWidth="1"/>
    <col min="8" max="8" width="0.875" style="45" customWidth="1"/>
    <col min="9" max="9" width="30.25" style="45" bestFit="1" customWidth="1"/>
    <col min="10" max="10" width="0.875" style="45" customWidth="1"/>
    <col min="11" max="11" width="16.625" style="45" customWidth="1"/>
    <col min="12" max="12" width="0.875" style="45" customWidth="1"/>
    <col min="13" max="13" width="20.125" style="45" customWidth="1"/>
    <col min="14" max="14" width="0.875" style="45" customWidth="1"/>
    <col min="15" max="15" width="20.125" style="45" customWidth="1"/>
    <col min="16" max="16" width="0.875" style="45" customWidth="1"/>
    <col min="17" max="17" width="29.75" style="45" customWidth="1"/>
    <col min="18" max="18" width="0.875" style="45" customWidth="1"/>
    <col min="19" max="19" width="8" style="45" customWidth="1"/>
    <col min="20" max="16384" width="9" style="45"/>
  </cols>
  <sheetData>
    <row r="1" spans="1:17" x14ac:dyDescent="0.2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26.25" x14ac:dyDescent="0.2">
      <c r="A2" s="76" t="s">
        <v>42</v>
      </c>
      <c r="B2" s="76" t="s">
        <v>0</v>
      </c>
      <c r="C2" s="76" t="s">
        <v>0</v>
      </c>
      <c r="D2" s="76" t="s">
        <v>0</v>
      </c>
      <c r="E2" s="76" t="s">
        <v>0</v>
      </c>
      <c r="F2" s="76" t="s">
        <v>0</v>
      </c>
      <c r="G2" s="76" t="s">
        <v>0</v>
      </c>
      <c r="H2" s="76" t="s">
        <v>0</v>
      </c>
      <c r="I2" s="76" t="s">
        <v>0</v>
      </c>
      <c r="J2" s="76" t="s">
        <v>0</v>
      </c>
      <c r="K2" s="76" t="s">
        <v>0</v>
      </c>
      <c r="L2" s="76" t="s">
        <v>0</v>
      </c>
      <c r="M2" s="76" t="s">
        <v>0</v>
      </c>
      <c r="N2" s="76" t="s">
        <v>0</v>
      </c>
      <c r="O2" s="76" t="s">
        <v>0</v>
      </c>
      <c r="P2" s="76" t="s">
        <v>0</v>
      </c>
      <c r="Q2" s="76" t="s">
        <v>0</v>
      </c>
    </row>
    <row r="3" spans="1:17" ht="26.25" x14ac:dyDescent="0.2">
      <c r="A3" s="76" t="s">
        <v>52</v>
      </c>
      <c r="B3" s="76" t="s">
        <v>52</v>
      </c>
      <c r="C3" s="76" t="s">
        <v>52</v>
      </c>
      <c r="D3" s="76" t="s">
        <v>52</v>
      </c>
      <c r="E3" s="76" t="s">
        <v>52</v>
      </c>
      <c r="F3" s="76" t="s">
        <v>52</v>
      </c>
      <c r="G3" s="76" t="s">
        <v>52</v>
      </c>
      <c r="H3" s="76" t="s">
        <v>52</v>
      </c>
      <c r="I3" s="76" t="s">
        <v>52</v>
      </c>
      <c r="J3" s="76" t="s">
        <v>52</v>
      </c>
      <c r="K3" s="76" t="s">
        <v>52</v>
      </c>
      <c r="L3" s="76" t="s">
        <v>52</v>
      </c>
      <c r="M3" s="76" t="s">
        <v>52</v>
      </c>
      <c r="N3" s="76" t="s">
        <v>52</v>
      </c>
      <c r="O3" s="76" t="s">
        <v>52</v>
      </c>
      <c r="P3" s="76" t="s">
        <v>52</v>
      </c>
      <c r="Q3" s="76" t="s">
        <v>52</v>
      </c>
    </row>
    <row r="4" spans="1:17" ht="26.25" x14ac:dyDescent="0.2">
      <c r="A4" s="76" t="s">
        <v>80</v>
      </c>
      <c r="B4" s="76" t="s">
        <v>2</v>
      </c>
      <c r="C4" s="76" t="s">
        <v>2</v>
      </c>
      <c r="D4" s="76" t="s">
        <v>2</v>
      </c>
      <c r="E4" s="76" t="s">
        <v>2</v>
      </c>
      <c r="F4" s="76" t="s">
        <v>2</v>
      </c>
      <c r="G4" s="76" t="s">
        <v>2</v>
      </c>
      <c r="H4" s="76" t="s">
        <v>2</v>
      </c>
      <c r="I4" s="76" t="s">
        <v>2</v>
      </c>
      <c r="J4" s="76" t="s">
        <v>2</v>
      </c>
      <c r="K4" s="76" t="s">
        <v>2</v>
      </c>
      <c r="L4" s="76" t="s">
        <v>2</v>
      </c>
      <c r="M4" s="76" t="s">
        <v>2</v>
      </c>
      <c r="N4" s="76" t="s">
        <v>2</v>
      </c>
      <c r="O4" s="76" t="s">
        <v>2</v>
      </c>
      <c r="P4" s="76" t="s">
        <v>2</v>
      </c>
      <c r="Q4" s="76" t="s">
        <v>2</v>
      </c>
    </row>
    <row r="6" spans="1:17" ht="27" thickBot="1" x14ac:dyDescent="0.25">
      <c r="A6" s="77" t="s">
        <v>3</v>
      </c>
      <c r="C6" s="78" t="s">
        <v>54</v>
      </c>
      <c r="D6" s="78" t="s">
        <v>54</v>
      </c>
      <c r="E6" s="78" t="s">
        <v>54</v>
      </c>
      <c r="F6" s="78" t="s">
        <v>54</v>
      </c>
      <c r="G6" s="78" t="s">
        <v>54</v>
      </c>
      <c r="H6" s="78" t="s">
        <v>54</v>
      </c>
      <c r="I6" s="78" t="s">
        <v>54</v>
      </c>
      <c r="K6" s="78" t="s">
        <v>55</v>
      </c>
      <c r="L6" s="78" t="s">
        <v>55</v>
      </c>
      <c r="M6" s="78" t="s">
        <v>55</v>
      </c>
      <c r="N6" s="78" t="s">
        <v>55</v>
      </c>
      <c r="O6" s="78" t="s">
        <v>55</v>
      </c>
      <c r="P6" s="78" t="s">
        <v>55</v>
      </c>
      <c r="Q6" s="78" t="s">
        <v>55</v>
      </c>
    </row>
    <row r="7" spans="1:17" ht="27" thickBot="1" x14ac:dyDescent="0.25">
      <c r="A7" s="78" t="s">
        <v>3</v>
      </c>
      <c r="C7" s="46" t="s">
        <v>7</v>
      </c>
      <c r="E7" s="46" t="s">
        <v>60</v>
      </c>
      <c r="G7" s="46" t="s">
        <v>61</v>
      </c>
      <c r="I7" s="46" t="s">
        <v>62</v>
      </c>
      <c r="K7" s="46" t="s">
        <v>7</v>
      </c>
      <c r="M7" s="46" t="s">
        <v>60</v>
      </c>
      <c r="O7" s="46" t="s">
        <v>61</v>
      </c>
      <c r="Q7" s="46" t="s">
        <v>62</v>
      </c>
    </row>
    <row r="8" spans="1:17" ht="21" x14ac:dyDescent="0.2">
      <c r="A8" s="20" t="s">
        <v>22</v>
      </c>
      <c r="B8" s="29"/>
      <c r="C8" s="30">
        <v>1441252</v>
      </c>
      <c r="D8" s="30"/>
      <c r="E8" s="30">
        <v>52221060269</v>
      </c>
      <c r="F8" s="30"/>
      <c r="G8" s="30">
        <v>37106322660</v>
      </c>
      <c r="H8" s="30"/>
      <c r="I8" s="30">
        <f>+E8-G8</f>
        <v>15114737609</v>
      </c>
      <c r="J8" s="30"/>
      <c r="K8" s="30">
        <v>1441252</v>
      </c>
      <c r="L8" s="30"/>
      <c r="M8" s="30">
        <v>52221060269</v>
      </c>
      <c r="N8" s="30"/>
      <c r="O8" s="30">
        <v>37106322660</v>
      </c>
      <c r="P8" s="30"/>
      <c r="Q8" s="30">
        <f>+M8-O8</f>
        <v>15114737609</v>
      </c>
    </row>
    <row r="9" spans="1:17" ht="21" x14ac:dyDescent="0.2">
      <c r="A9" s="20" t="s">
        <v>20</v>
      </c>
      <c r="B9" s="29"/>
      <c r="C9" s="30">
        <v>13325619</v>
      </c>
      <c r="D9" s="30"/>
      <c r="E9" s="30">
        <v>57912961611</v>
      </c>
      <c r="F9" s="30"/>
      <c r="G9" s="30">
        <v>48349110218</v>
      </c>
      <c r="H9" s="30"/>
      <c r="I9" s="30">
        <f t="shared" ref="I9:I38" si="0">+E9-G9</f>
        <v>9563851393</v>
      </c>
      <c r="J9" s="30"/>
      <c r="K9" s="30">
        <v>13325619</v>
      </c>
      <c r="L9" s="30"/>
      <c r="M9" s="30">
        <v>57912961611</v>
      </c>
      <c r="N9" s="30"/>
      <c r="O9" s="30">
        <v>48349110218</v>
      </c>
      <c r="P9" s="30"/>
      <c r="Q9" s="30">
        <f t="shared" ref="Q9:Q31" si="1">+M9-O9</f>
        <v>9563851393</v>
      </c>
    </row>
    <row r="10" spans="1:17" ht="21" x14ac:dyDescent="0.2">
      <c r="A10" s="20" t="s">
        <v>30</v>
      </c>
      <c r="B10" s="29"/>
      <c r="C10" s="30">
        <v>21262033</v>
      </c>
      <c r="D10" s="30"/>
      <c r="E10" s="30">
        <v>85725684953</v>
      </c>
      <c r="F10" s="30"/>
      <c r="G10" s="30">
        <v>87923779448</v>
      </c>
      <c r="H10" s="30"/>
      <c r="I10" s="30">
        <f t="shared" si="0"/>
        <v>-2198094495</v>
      </c>
      <c r="J10" s="30"/>
      <c r="K10" s="30">
        <v>21262033</v>
      </c>
      <c r="L10" s="30"/>
      <c r="M10" s="30">
        <v>85725684953</v>
      </c>
      <c r="N10" s="30"/>
      <c r="O10" s="30">
        <v>87923779448</v>
      </c>
      <c r="P10" s="30"/>
      <c r="Q10" s="30">
        <f t="shared" si="1"/>
        <v>-2198094495</v>
      </c>
    </row>
    <row r="11" spans="1:17" ht="21" x14ac:dyDescent="0.2">
      <c r="A11" s="20" t="s">
        <v>26</v>
      </c>
      <c r="B11" s="29"/>
      <c r="C11" s="30">
        <v>19300513</v>
      </c>
      <c r="D11" s="30"/>
      <c r="E11" s="30">
        <v>91899383000</v>
      </c>
      <c r="F11" s="30"/>
      <c r="G11" s="30">
        <v>94465036745</v>
      </c>
      <c r="H11" s="30"/>
      <c r="I11" s="30">
        <f t="shared" si="0"/>
        <v>-2565653745</v>
      </c>
      <c r="J11" s="30"/>
      <c r="K11" s="30">
        <v>19300513</v>
      </c>
      <c r="L11" s="30"/>
      <c r="M11" s="30">
        <v>91899383000</v>
      </c>
      <c r="N11" s="30"/>
      <c r="O11" s="30">
        <v>94465036745</v>
      </c>
      <c r="P11" s="30"/>
      <c r="Q11" s="30">
        <f t="shared" si="1"/>
        <v>-2565653745</v>
      </c>
    </row>
    <row r="12" spans="1:17" ht="21" x14ac:dyDescent="0.2">
      <c r="A12" s="20" t="s">
        <v>23</v>
      </c>
      <c r="B12" s="29"/>
      <c r="C12" s="30">
        <v>16759745</v>
      </c>
      <c r="D12" s="30"/>
      <c r="E12" s="30">
        <v>356524524669</v>
      </c>
      <c r="F12" s="30"/>
      <c r="G12" s="30">
        <v>390677575256</v>
      </c>
      <c r="H12" s="30"/>
      <c r="I12" s="30">
        <f t="shared" si="0"/>
        <v>-34153050587</v>
      </c>
      <c r="J12" s="30"/>
      <c r="K12" s="30">
        <v>16759745</v>
      </c>
      <c r="L12" s="30"/>
      <c r="M12" s="30">
        <v>356524524669</v>
      </c>
      <c r="N12" s="30"/>
      <c r="O12" s="30">
        <v>390677575256</v>
      </c>
      <c r="P12" s="30"/>
      <c r="Q12" s="30">
        <f t="shared" si="1"/>
        <v>-34153050587</v>
      </c>
    </row>
    <row r="13" spans="1:17" ht="21" x14ac:dyDescent="0.2">
      <c r="A13" s="20" t="s">
        <v>84</v>
      </c>
      <c r="B13" s="29"/>
      <c r="C13" s="30">
        <v>40915587</v>
      </c>
      <c r="D13" s="30"/>
      <c r="E13" s="30">
        <v>178957412732</v>
      </c>
      <c r="F13" s="30"/>
      <c r="G13" s="30">
        <v>182715429674</v>
      </c>
      <c r="H13" s="30"/>
      <c r="I13" s="30">
        <f t="shared" si="0"/>
        <v>-3758016942</v>
      </c>
      <c r="J13" s="30"/>
      <c r="K13" s="30">
        <v>40915587</v>
      </c>
      <c r="L13" s="30"/>
      <c r="M13" s="30">
        <v>178957412732</v>
      </c>
      <c r="N13" s="30"/>
      <c r="O13" s="30">
        <v>182715429674</v>
      </c>
      <c r="P13" s="30"/>
      <c r="Q13" s="30">
        <f t="shared" si="1"/>
        <v>-3758016942</v>
      </c>
    </row>
    <row r="14" spans="1:17" ht="21" x14ac:dyDescent="0.2">
      <c r="A14" s="20" t="s">
        <v>35</v>
      </c>
      <c r="B14" s="29"/>
      <c r="C14" s="30">
        <v>131185784</v>
      </c>
      <c r="D14" s="30"/>
      <c r="E14" s="30">
        <v>569740443689</v>
      </c>
      <c r="F14" s="30"/>
      <c r="G14" s="30">
        <v>607567227686</v>
      </c>
      <c r="H14" s="30"/>
      <c r="I14" s="30">
        <f t="shared" si="0"/>
        <v>-37826783997</v>
      </c>
      <c r="J14" s="30"/>
      <c r="K14" s="30">
        <v>131185784</v>
      </c>
      <c r="L14" s="30"/>
      <c r="M14" s="30">
        <v>569740443689</v>
      </c>
      <c r="N14" s="30"/>
      <c r="O14" s="30">
        <v>607567227686</v>
      </c>
      <c r="P14" s="30"/>
      <c r="Q14" s="30">
        <f t="shared" si="1"/>
        <v>-37826783997</v>
      </c>
    </row>
    <row r="15" spans="1:17" ht="21" x14ac:dyDescent="0.2">
      <c r="A15" s="20" t="s">
        <v>15</v>
      </c>
      <c r="B15" s="29"/>
      <c r="C15" s="30">
        <v>21556309</v>
      </c>
      <c r="D15" s="30"/>
      <c r="E15" s="30">
        <v>139068037760</v>
      </c>
      <c r="F15" s="30"/>
      <c r="G15" s="30">
        <v>132763776003</v>
      </c>
      <c r="H15" s="30"/>
      <c r="I15" s="30">
        <f t="shared" si="0"/>
        <v>6304261757</v>
      </c>
      <c r="J15" s="30"/>
      <c r="K15" s="30">
        <v>21556309</v>
      </c>
      <c r="L15" s="30"/>
      <c r="M15" s="30">
        <v>139068037760</v>
      </c>
      <c r="N15" s="30"/>
      <c r="O15" s="30">
        <v>132763776003</v>
      </c>
      <c r="P15" s="30"/>
      <c r="Q15" s="30">
        <f t="shared" si="1"/>
        <v>6304261757</v>
      </c>
    </row>
    <row r="16" spans="1:17" ht="21" x14ac:dyDescent="0.2">
      <c r="A16" s="20" t="s">
        <v>27</v>
      </c>
      <c r="B16" s="29"/>
      <c r="C16" s="30">
        <v>77665314</v>
      </c>
      <c r="D16" s="30"/>
      <c r="E16" s="30">
        <v>306651131776</v>
      </c>
      <c r="F16" s="30"/>
      <c r="G16" s="30">
        <v>307886382037</v>
      </c>
      <c r="H16" s="30"/>
      <c r="I16" s="30">
        <f t="shared" si="0"/>
        <v>-1235250261</v>
      </c>
      <c r="J16" s="30"/>
      <c r="K16" s="30">
        <v>77665314</v>
      </c>
      <c r="L16" s="30"/>
      <c r="M16" s="30">
        <v>306651131776</v>
      </c>
      <c r="N16" s="30"/>
      <c r="O16" s="30">
        <v>307886382037</v>
      </c>
      <c r="P16" s="30"/>
      <c r="Q16" s="30">
        <f t="shared" si="1"/>
        <v>-1235250261</v>
      </c>
    </row>
    <row r="17" spans="1:17" ht="21" x14ac:dyDescent="0.2">
      <c r="A17" s="20" t="s">
        <v>40</v>
      </c>
      <c r="B17" s="29"/>
      <c r="C17" s="30">
        <v>250000</v>
      </c>
      <c r="D17" s="30"/>
      <c r="E17" s="30">
        <v>4294296000</v>
      </c>
      <c r="F17" s="30"/>
      <c r="G17" s="30">
        <v>4540323375</v>
      </c>
      <c r="H17" s="30"/>
      <c r="I17" s="30">
        <f t="shared" si="0"/>
        <v>-246027375</v>
      </c>
      <c r="J17" s="30"/>
      <c r="K17" s="30">
        <v>250000</v>
      </c>
      <c r="L17" s="30"/>
      <c r="M17" s="30">
        <v>4294296000</v>
      </c>
      <c r="N17" s="30"/>
      <c r="O17" s="30">
        <v>4540323375</v>
      </c>
      <c r="P17" s="30"/>
      <c r="Q17" s="30">
        <f t="shared" si="1"/>
        <v>-246027375</v>
      </c>
    </row>
    <row r="18" spans="1:17" ht="21" x14ac:dyDescent="0.2">
      <c r="A18" s="20" t="s">
        <v>36</v>
      </c>
      <c r="B18" s="29"/>
      <c r="C18" s="30">
        <v>235259752</v>
      </c>
      <c r="D18" s="30"/>
      <c r="E18" s="30">
        <v>1927006041359</v>
      </c>
      <c r="F18" s="30"/>
      <c r="G18" s="30">
        <v>1872508339663</v>
      </c>
      <c r="H18" s="30"/>
      <c r="I18" s="30">
        <f t="shared" si="0"/>
        <v>54497701696</v>
      </c>
      <c r="J18" s="30"/>
      <c r="K18" s="30">
        <v>235259752</v>
      </c>
      <c r="L18" s="30"/>
      <c r="M18" s="30">
        <v>1927006041359</v>
      </c>
      <c r="N18" s="30"/>
      <c r="O18" s="30">
        <v>1872508339663</v>
      </c>
      <c r="P18" s="30"/>
      <c r="Q18" s="30">
        <f t="shared" si="1"/>
        <v>54497701696</v>
      </c>
    </row>
    <row r="19" spans="1:17" ht="21" x14ac:dyDescent="0.2">
      <c r="A19" s="20" t="s">
        <v>39</v>
      </c>
      <c r="B19" s="29"/>
      <c r="C19" s="30">
        <v>2000000</v>
      </c>
      <c r="D19" s="30"/>
      <c r="E19" s="30">
        <v>14214915000</v>
      </c>
      <c r="F19" s="30"/>
      <c r="G19" s="30">
        <v>13081698000</v>
      </c>
      <c r="H19" s="30"/>
      <c r="I19" s="30">
        <f t="shared" si="0"/>
        <v>1133217000</v>
      </c>
      <c r="J19" s="30"/>
      <c r="K19" s="30">
        <v>2000000</v>
      </c>
      <c r="L19" s="30"/>
      <c r="M19" s="30">
        <v>14214915000</v>
      </c>
      <c r="N19" s="30"/>
      <c r="O19" s="30">
        <v>13081698000</v>
      </c>
      <c r="P19" s="30"/>
      <c r="Q19" s="30">
        <f t="shared" si="1"/>
        <v>1133217000</v>
      </c>
    </row>
    <row r="20" spans="1:17" ht="21" x14ac:dyDescent="0.2">
      <c r="A20" s="20" t="s">
        <v>29</v>
      </c>
      <c r="B20" s="29"/>
      <c r="C20" s="30">
        <v>1905043</v>
      </c>
      <c r="D20" s="30"/>
      <c r="E20" s="30">
        <v>10150274849</v>
      </c>
      <c r="F20" s="30"/>
      <c r="G20" s="30">
        <v>10775198486</v>
      </c>
      <c r="H20" s="30"/>
      <c r="I20" s="30">
        <f t="shared" si="0"/>
        <v>-624923637</v>
      </c>
      <c r="J20" s="30"/>
      <c r="K20" s="30">
        <v>1905043</v>
      </c>
      <c r="L20" s="30"/>
      <c r="M20" s="30">
        <v>10150274849</v>
      </c>
      <c r="N20" s="30"/>
      <c r="O20" s="30">
        <v>10775198486</v>
      </c>
      <c r="P20" s="30"/>
      <c r="Q20" s="30">
        <f t="shared" si="1"/>
        <v>-624923637</v>
      </c>
    </row>
    <row r="21" spans="1:17" ht="21" x14ac:dyDescent="0.2">
      <c r="A21" s="20" t="s">
        <v>87</v>
      </c>
      <c r="B21" s="29"/>
      <c r="C21" s="30">
        <v>62164559</v>
      </c>
      <c r="D21" s="30"/>
      <c r="E21" s="30">
        <v>171665620689</v>
      </c>
      <c r="F21" s="30"/>
      <c r="G21" s="30">
        <v>184321710163</v>
      </c>
      <c r="H21" s="30"/>
      <c r="I21" s="30">
        <f t="shared" si="0"/>
        <v>-12656089474</v>
      </c>
      <c r="J21" s="30"/>
      <c r="K21" s="30">
        <v>62164559</v>
      </c>
      <c r="L21" s="30"/>
      <c r="M21" s="30">
        <v>171665620689</v>
      </c>
      <c r="N21" s="30"/>
      <c r="O21" s="30">
        <v>184321710163</v>
      </c>
      <c r="P21" s="30"/>
      <c r="Q21" s="30">
        <f t="shared" si="1"/>
        <v>-12656089474</v>
      </c>
    </row>
    <row r="22" spans="1:17" ht="21" x14ac:dyDescent="0.2">
      <c r="A22" s="20" t="s">
        <v>65</v>
      </c>
      <c r="B22" s="29"/>
      <c r="C22" s="30">
        <v>118330903</v>
      </c>
      <c r="D22" s="30"/>
      <c r="E22" s="30">
        <v>333589701584</v>
      </c>
      <c r="F22" s="30"/>
      <c r="G22" s="30">
        <v>386051271427</v>
      </c>
      <c r="H22" s="30"/>
      <c r="I22" s="30">
        <f t="shared" si="0"/>
        <v>-52461569843</v>
      </c>
      <c r="J22" s="30"/>
      <c r="K22" s="30">
        <v>118330903</v>
      </c>
      <c r="L22" s="30"/>
      <c r="M22" s="30">
        <v>333589701584</v>
      </c>
      <c r="N22" s="30"/>
      <c r="O22" s="30">
        <v>386051271427</v>
      </c>
      <c r="P22" s="30"/>
      <c r="Q22" s="30">
        <f t="shared" si="1"/>
        <v>-52461569843</v>
      </c>
    </row>
    <row r="23" spans="1:17" ht="21" x14ac:dyDescent="0.2">
      <c r="A23" s="20" t="s">
        <v>16</v>
      </c>
      <c r="B23" s="29"/>
      <c r="C23" s="30">
        <v>1562500</v>
      </c>
      <c r="D23" s="30"/>
      <c r="E23" s="30">
        <v>4844440546</v>
      </c>
      <c r="F23" s="30"/>
      <c r="G23" s="30">
        <v>4645630546</v>
      </c>
      <c r="H23" s="30"/>
      <c r="I23" s="30">
        <f t="shared" si="0"/>
        <v>198810000</v>
      </c>
      <c r="J23" s="30"/>
      <c r="K23" s="30">
        <v>1562500</v>
      </c>
      <c r="L23" s="30"/>
      <c r="M23" s="30">
        <v>4844440546</v>
      </c>
      <c r="N23" s="30"/>
      <c r="O23" s="30">
        <v>4645630546</v>
      </c>
      <c r="P23" s="30"/>
      <c r="Q23" s="30">
        <f t="shared" si="1"/>
        <v>198810000</v>
      </c>
    </row>
    <row r="24" spans="1:17" ht="21" x14ac:dyDescent="0.2">
      <c r="A24" s="20" t="s">
        <v>32</v>
      </c>
      <c r="B24" s="29"/>
      <c r="C24" s="30">
        <v>307082773</v>
      </c>
      <c r="D24" s="30"/>
      <c r="E24" s="30">
        <v>1736904537549</v>
      </c>
      <c r="F24" s="30"/>
      <c r="G24" s="30">
        <v>1766994918071</v>
      </c>
      <c r="H24" s="30"/>
      <c r="I24" s="30">
        <f t="shared" si="0"/>
        <v>-30090380522</v>
      </c>
      <c r="J24" s="30"/>
      <c r="K24" s="30">
        <v>307082773</v>
      </c>
      <c r="L24" s="30"/>
      <c r="M24" s="30">
        <v>1736904537549</v>
      </c>
      <c r="N24" s="30"/>
      <c r="O24" s="30">
        <v>1766994918071</v>
      </c>
      <c r="P24" s="30"/>
      <c r="Q24" s="30">
        <f t="shared" si="1"/>
        <v>-30090380522</v>
      </c>
    </row>
    <row r="25" spans="1:17" ht="21" x14ac:dyDescent="0.2">
      <c r="A25" s="20" t="s">
        <v>17</v>
      </c>
      <c r="B25" s="29"/>
      <c r="C25" s="30">
        <v>1000000</v>
      </c>
      <c r="D25" s="30"/>
      <c r="E25" s="30">
        <v>51054408000</v>
      </c>
      <c r="F25" s="30"/>
      <c r="G25" s="30">
        <v>50000715000</v>
      </c>
      <c r="H25" s="30"/>
      <c r="I25" s="30">
        <f t="shared" si="0"/>
        <v>1053693000</v>
      </c>
      <c r="J25" s="30"/>
      <c r="K25" s="30">
        <v>1000000</v>
      </c>
      <c r="L25" s="30"/>
      <c r="M25" s="30">
        <v>51054408000</v>
      </c>
      <c r="N25" s="30"/>
      <c r="O25" s="30">
        <v>50000715000</v>
      </c>
      <c r="P25" s="30"/>
      <c r="Q25" s="30">
        <f t="shared" si="1"/>
        <v>1053693000</v>
      </c>
    </row>
    <row r="26" spans="1:17" ht="21" x14ac:dyDescent="0.2">
      <c r="A26" s="20" t="s">
        <v>89</v>
      </c>
      <c r="B26" s="29"/>
      <c r="C26" s="30">
        <v>450000</v>
      </c>
      <c r="D26" s="30"/>
      <c r="E26" s="30">
        <v>4034848950</v>
      </c>
      <c r="F26" s="30"/>
      <c r="G26" s="30">
        <v>2388516805</v>
      </c>
      <c r="H26" s="30"/>
      <c r="I26" s="30">
        <f t="shared" si="0"/>
        <v>1646332145</v>
      </c>
      <c r="J26" s="30"/>
      <c r="K26" s="30">
        <v>450000</v>
      </c>
      <c r="L26" s="30"/>
      <c r="M26" s="30">
        <v>4034848950</v>
      </c>
      <c r="N26" s="30"/>
      <c r="O26" s="30">
        <v>2388516805</v>
      </c>
      <c r="P26" s="30"/>
      <c r="Q26" s="30">
        <f t="shared" si="1"/>
        <v>1646332145</v>
      </c>
    </row>
    <row r="27" spans="1:17" ht="21" x14ac:dyDescent="0.2">
      <c r="A27" s="20" t="s">
        <v>24</v>
      </c>
      <c r="B27" s="29"/>
      <c r="C27" s="30">
        <v>47935</v>
      </c>
      <c r="D27" s="30"/>
      <c r="E27" s="30">
        <v>334017610664</v>
      </c>
      <c r="F27" s="30"/>
      <c r="G27" s="30">
        <v>313381865051</v>
      </c>
      <c r="H27" s="30"/>
      <c r="I27" s="30">
        <f t="shared" si="0"/>
        <v>20635745613</v>
      </c>
      <c r="J27" s="30"/>
      <c r="K27" s="30">
        <v>47935</v>
      </c>
      <c r="L27" s="30"/>
      <c r="M27" s="30">
        <v>334017610664</v>
      </c>
      <c r="N27" s="30"/>
      <c r="O27" s="30">
        <v>313381865051</v>
      </c>
      <c r="P27" s="30"/>
      <c r="Q27" s="30">
        <f t="shared" si="1"/>
        <v>20635745613</v>
      </c>
    </row>
    <row r="28" spans="1:17" ht="21" x14ac:dyDescent="0.2">
      <c r="A28" s="20" t="s">
        <v>82</v>
      </c>
      <c r="B28" s="29"/>
      <c r="C28" s="30">
        <v>297500</v>
      </c>
      <c r="D28" s="30"/>
      <c r="E28" s="30">
        <v>8753604300</v>
      </c>
      <c r="F28" s="30"/>
      <c r="G28" s="30">
        <v>5363090270</v>
      </c>
      <c r="H28" s="30"/>
      <c r="I28" s="30">
        <f t="shared" si="0"/>
        <v>3390514030</v>
      </c>
      <c r="J28" s="30"/>
      <c r="K28" s="30">
        <v>297500</v>
      </c>
      <c r="L28" s="30"/>
      <c r="M28" s="30">
        <v>8753604300</v>
      </c>
      <c r="N28" s="30"/>
      <c r="O28" s="30">
        <v>5363090270</v>
      </c>
      <c r="P28" s="30"/>
      <c r="Q28" s="30">
        <f t="shared" si="1"/>
        <v>3390514030</v>
      </c>
    </row>
    <row r="29" spans="1:17" ht="21" x14ac:dyDescent="0.2">
      <c r="A29" s="20" t="s">
        <v>31</v>
      </c>
      <c r="B29" s="29"/>
      <c r="C29" s="30">
        <v>52897752</v>
      </c>
      <c r="D29" s="30"/>
      <c r="E29" s="30">
        <v>175942752717</v>
      </c>
      <c r="F29" s="30"/>
      <c r="G29" s="30">
        <v>186664327108</v>
      </c>
      <c r="H29" s="30"/>
      <c r="I29" s="30">
        <f t="shared" si="0"/>
        <v>-10721574391</v>
      </c>
      <c r="J29" s="30"/>
      <c r="K29" s="30">
        <v>52897752</v>
      </c>
      <c r="L29" s="30"/>
      <c r="M29" s="30">
        <v>175942752717</v>
      </c>
      <c r="N29" s="30"/>
      <c r="O29" s="30">
        <v>186664327108</v>
      </c>
      <c r="P29" s="30"/>
      <c r="Q29" s="30">
        <f t="shared" si="1"/>
        <v>-10721574391</v>
      </c>
    </row>
    <row r="30" spans="1:17" ht="21" x14ac:dyDescent="0.2">
      <c r="A30" s="20" t="s">
        <v>18</v>
      </c>
      <c r="B30" s="29"/>
      <c r="C30" s="30">
        <v>78643399</v>
      </c>
      <c r="D30" s="30"/>
      <c r="E30" s="30">
        <v>519085125952</v>
      </c>
      <c r="F30" s="30"/>
      <c r="G30" s="30">
        <v>542142568559</v>
      </c>
      <c r="H30" s="30"/>
      <c r="I30" s="30">
        <f t="shared" si="0"/>
        <v>-23057442607</v>
      </c>
      <c r="J30" s="30"/>
      <c r="K30" s="30">
        <v>78643399</v>
      </c>
      <c r="L30" s="30"/>
      <c r="M30" s="30">
        <v>519085125952</v>
      </c>
      <c r="N30" s="30"/>
      <c r="O30" s="30">
        <v>542142568559</v>
      </c>
      <c r="P30" s="30"/>
      <c r="Q30" s="30">
        <f t="shared" si="1"/>
        <v>-23057442607</v>
      </c>
    </row>
    <row r="31" spans="1:17" ht="21" x14ac:dyDescent="0.2">
      <c r="A31" s="20" t="s">
        <v>94</v>
      </c>
      <c r="B31" s="29"/>
      <c r="C31" s="30">
        <v>571500</v>
      </c>
      <c r="D31" s="30"/>
      <c r="E31" s="30">
        <v>26956324834</v>
      </c>
      <c r="F31" s="30"/>
      <c r="G31" s="30">
        <v>24013926358</v>
      </c>
      <c r="H31" s="30"/>
      <c r="I31" s="30">
        <f t="shared" si="0"/>
        <v>2942398476</v>
      </c>
      <c r="J31" s="30"/>
      <c r="K31" s="30">
        <v>571500</v>
      </c>
      <c r="L31" s="30"/>
      <c r="M31" s="30">
        <v>26956324834</v>
      </c>
      <c r="N31" s="30"/>
      <c r="O31" s="30">
        <v>24013926358</v>
      </c>
      <c r="P31" s="30"/>
      <c r="Q31" s="30">
        <f t="shared" si="1"/>
        <v>2942398476</v>
      </c>
    </row>
    <row r="32" spans="1:17" ht="21" x14ac:dyDescent="0.2">
      <c r="A32" s="20" t="s">
        <v>86</v>
      </c>
      <c r="B32" s="29"/>
      <c r="C32" s="30">
        <v>999843</v>
      </c>
      <c r="D32" s="30"/>
      <c r="E32" s="30">
        <v>12732484311</v>
      </c>
      <c r="F32" s="30"/>
      <c r="G32" s="30">
        <f>+E32-I32</f>
        <v>10944178245</v>
      </c>
      <c r="H32" s="30"/>
      <c r="I32" s="30">
        <v>1788306066</v>
      </c>
      <c r="J32" s="30"/>
      <c r="K32" s="30">
        <v>999843</v>
      </c>
      <c r="L32" s="30"/>
      <c r="M32" s="30">
        <v>12732484311</v>
      </c>
      <c r="N32" s="30"/>
      <c r="O32" s="30">
        <f>+M32-Q32</f>
        <v>10944178245</v>
      </c>
      <c r="P32" s="30"/>
      <c r="Q32" s="30">
        <v>1788306066</v>
      </c>
    </row>
    <row r="33" spans="1:17" ht="21" x14ac:dyDescent="0.2">
      <c r="A33" s="20" t="s">
        <v>34</v>
      </c>
      <c r="B33" s="29"/>
      <c r="C33" s="30">
        <v>47779525</v>
      </c>
      <c r="D33" s="30"/>
      <c r="E33" s="30">
        <v>393260560921</v>
      </c>
      <c r="F33" s="30"/>
      <c r="G33" s="30">
        <v>458697681016</v>
      </c>
      <c r="H33" s="30"/>
      <c r="I33" s="30">
        <f t="shared" si="0"/>
        <v>-65437120095</v>
      </c>
      <c r="J33" s="30"/>
      <c r="K33" s="30">
        <v>47779525</v>
      </c>
      <c r="L33" s="30"/>
      <c r="M33" s="30">
        <v>393260560921</v>
      </c>
      <c r="N33" s="30"/>
      <c r="O33" s="30">
        <v>458697681016</v>
      </c>
      <c r="P33" s="30"/>
      <c r="Q33" s="30">
        <f t="shared" ref="Q33:Q38" si="2">+M33-O33</f>
        <v>-65437120095</v>
      </c>
    </row>
    <row r="34" spans="1:17" ht="21" x14ac:dyDescent="0.2">
      <c r="A34" s="20" t="s">
        <v>33</v>
      </c>
      <c r="B34" s="29"/>
      <c r="C34" s="30">
        <v>31800000</v>
      </c>
      <c r="D34" s="30"/>
      <c r="E34" s="30">
        <v>104125942260</v>
      </c>
      <c r="F34" s="30"/>
      <c r="G34" s="30">
        <v>106574676470</v>
      </c>
      <c r="H34" s="30"/>
      <c r="I34" s="30">
        <f t="shared" si="0"/>
        <v>-2448734210</v>
      </c>
      <c r="J34" s="30"/>
      <c r="K34" s="30">
        <v>31800000</v>
      </c>
      <c r="L34" s="30"/>
      <c r="M34" s="30">
        <v>104125942260</v>
      </c>
      <c r="N34" s="30"/>
      <c r="O34" s="30">
        <v>106574676470</v>
      </c>
      <c r="P34" s="30"/>
      <c r="Q34" s="30">
        <f t="shared" si="2"/>
        <v>-2448734210</v>
      </c>
    </row>
    <row r="35" spans="1:17" ht="21" x14ac:dyDescent="0.2">
      <c r="A35" s="20" t="s">
        <v>88</v>
      </c>
      <c r="B35" s="29"/>
      <c r="C35" s="30">
        <v>1600000</v>
      </c>
      <c r="D35" s="30"/>
      <c r="E35" s="30">
        <v>27578923200</v>
      </c>
      <c r="F35" s="30"/>
      <c r="G35" s="30">
        <v>22469984236</v>
      </c>
      <c r="H35" s="30"/>
      <c r="I35" s="30">
        <f t="shared" si="0"/>
        <v>5108938964</v>
      </c>
      <c r="J35" s="30"/>
      <c r="K35" s="30">
        <v>1600000</v>
      </c>
      <c r="L35" s="30"/>
      <c r="M35" s="30">
        <v>27578923200</v>
      </c>
      <c r="N35" s="30"/>
      <c r="O35" s="30">
        <v>22469984236</v>
      </c>
      <c r="P35" s="30"/>
      <c r="Q35" s="30">
        <f t="shared" si="2"/>
        <v>5108938964</v>
      </c>
    </row>
    <row r="36" spans="1:17" ht="21" x14ac:dyDescent="0.2">
      <c r="A36" s="20" t="s">
        <v>85</v>
      </c>
      <c r="B36" s="29"/>
      <c r="C36" s="30">
        <v>249998</v>
      </c>
      <c r="D36" s="30"/>
      <c r="E36" s="30">
        <v>2500015750</v>
      </c>
      <c r="F36" s="30"/>
      <c r="G36" s="30">
        <v>1789108730</v>
      </c>
      <c r="H36" s="30"/>
      <c r="I36" s="30">
        <f t="shared" si="0"/>
        <v>710907020</v>
      </c>
      <c r="J36" s="30"/>
      <c r="K36" s="30">
        <v>249998</v>
      </c>
      <c r="L36" s="30"/>
      <c r="M36" s="30">
        <v>2500015750</v>
      </c>
      <c r="N36" s="30"/>
      <c r="O36" s="30">
        <v>1789108730</v>
      </c>
      <c r="P36" s="30"/>
      <c r="Q36" s="30">
        <f t="shared" si="2"/>
        <v>710907020</v>
      </c>
    </row>
    <row r="37" spans="1:17" ht="21" x14ac:dyDescent="0.2">
      <c r="A37" s="20" t="s">
        <v>37</v>
      </c>
      <c r="B37" s="29"/>
      <c r="C37" s="30">
        <v>2012019</v>
      </c>
      <c r="D37" s="30"/>
      <c r="E37" s="30">
        <v>19740468696</v>
      </c>
      <c r="F37" s="30"/>
      <c r="G37" s="30">
        <v>18700444038</v>
      </c>
      <c r="H37" s="30"/>
      <c r="I37" s="30">
        <f t="shared" si="0"/>
        <v>1040024658</v>
      </c>
      <c r="J37" s="30"/>
      <c r="K37" s="30">
        <v>2012019</v>
      </c>
      <c r="L37" s="30"/>
      <c r="M37" s="30">
        <v>19740468696</v>
      </c>
      <c r="N37" s="30"/>
      <c r="O37" s="30">
        <v>18700444038</v>
      </c>
      <c r="P37" s="30"/>
      <c r="Q37" s="30">
        <f t="shared" si="2"/>
        <v>1040024658</v>
      </c>
    </row>
    <row r="38" spans="1:17" ht="21" x14ac:dyDescent="0.2">
      <c r="A38" s="20" t="s">
        <v>83</v>
      </c>
      <c r="B38" s="29"/>
      <c r="C38" s="30">
        <v>17476158</v>
      </c>
      <c r="D38" s="30"/>
      <c r="E38" s="30">
        <v>83021623656</v>
      </c>
      <c r="F38" s="30"/>
      <c r="G38" s="30">
        <v>86709706720</v>
      </c>
      <c r="H38" s="30"/>
      <c r="I38" s="30">
        <f t="shared" si="0"/>
        <v>-3688083064</v>
      </c>
      <c r="J38" s="30"/>
      <c r="K38" s="30">
        <v>17476158</v>
      </c>
      <c r="L38" s="30"/>
      <c r="M38" s="30">
        <v>83021623656</v>
      </c>
      <c r="N38" s="30"/>
      <c r="O38" s="30">
        <v>86709706720</v>
      </c>
      <c r="P38" s="30"/>
      <c r="Q38" s="30">
        <f t="shared" si="2"/>
        <v>-3688083064</v>
      </c>
    </row>
    <row r="39" spans="1:17" ht="21" x14ac:dyDescent="0.2">
      <c r="A39" s="20" t="s">
        <v>63</v>
      </c>
      <c r="B39" s="29"/>
      <c r="C39" s="30" t="s">
        <v>95</v>
      </c>
      <c r="D39" s="30"/>
      <c r="E39" s="30">
        <v>0</v>
      </c>
      <c r="F39" s="30"/>
      <c r="G39" s="30">
        <v>0</v>
      </c>
      <c r="H39" s="30"/>
      <c r="I39" s="30">
        <v>21938534820</v>
      </c>
      <c r="J39" s="30"/>
      <c r="K39" s="30" t="s">
        <v>95</v>
      </c>
      <c r="L39" s="30"/>
      <c r="M39" s="30">
        <v>0</v>
      </c>
      <c r="N39" s="30"/>
      <c r="O39" s="30">
        <v>0</v>
      </c>
      <c r="P39" s="30"/>
      <c r="Q39" s="30">
        <v>21938534820</v>
      </c>
    </row>
    <row r="40" spans="1:17" ht="21.75" thickBot="1" x14ac:dyDescent="0.25">
      <c r="A40" s="20" t="s">
        <v>93</v>
      </c>
      <c r="B40" s="29"/>
      <c r="C40" s="30" t="s">
        <v>95</v>
      </c>
      <c r="D40" s="30"/>
      <c r="E40" s="30">
        <v>0</v>
      </c>
      <c r="F40" s="30"/>
      <c r="G40" s="30">
        <v>0</v>
      </c>
      <c r="H40" s="30"/>
      <c r="I40" s="30">
        <v>522239449</v>
      </c>
      <c r="J40" s="30"/>
      <c r="K40" s="30" t="s">
        <v>95</v>
      </c>
      <c r="L40" s="30"/>
      <c r="M40" s="30">
        <v>0</v>
      </c>
      <c r="N40" s="30"/>
      <c r="O40" s="30">
        <v>0</v>
      </c>
      <c r="P40" s="30"/>
      <c r="Q40" s="30">
        <v>522239449</v>
      </c>
    </row>
    <row r="41" spans="1:17" s="59" customFormat="1" ht="21.75" thickBot="1" x14ac:dyDescent="0.25">
      <c r="E41" s="60">
        <f>SUM(E8:E40)</f>
        <v>7804175162246</v>
      </c>
      <c r="G41" s="60">
        <f>SUM(G8:G40)</f>
        <v>7962214518064</v>
      </c>
      <c r="I41" s="61">
        <f>SUM(I8:I40)</f>
        <v>-135578581549</v>
      </c>
      <c r="K41" s="59" t="s">
        <v>41</v>
      </c>
      <c r="M41" s="60">
        <f>SUM(M8:M40)</f>
        <v>7804175162246</v>
      </c>
      <c r="O41" s="60">
        <f>SUM(O8:O40)</f>
        <v>7962214518064</v>
      </c>
      <c r="Q41" s="61">
        <f>SUM(Q8:Q40)</f>
        <v>-135578581549</v>
      </c>
    </row>
    <row r="42" spans="1:17" ht="19.5" thickTop="1" x14ac:dyDescent="0.2"/>
    <row r="43" spans="1:17" x14ac:dyDescent="0.2">
      <c r="I43" s="30"/>
    </row>
    <row r="44" spans="1:17" x14ac:dyDescent="0.2">
      <c r="I44" s="3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سودسپرده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2025-01-21T15:01:50Z</dcterms:modified>
</cp:coreProperties>
</file>