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akrami\Desktop\"/>
    </mc:Choice>
  </mc:AlternateContent>
  <xr:revisionPtr revIDLastSave="0" documentId="8_{CE45D783-4742-4905-82F6-05686F3F02F7}" xr6:coauthVersionLast="47" xr6:coauthVersionMax="47" xr10:uidLastSave="{00000000-0000-0000-0000-000000000000}"/>
  <bookViews>
    <workbookView xWindow="-120" yWindow="-120" windowWidth="29040" windowHeight="15720" tabRatio="964" activeTab="2" xr2:uid="{00000000-000D-0000-FFFF-FFFF00000000}"/>
  </bookViews>
  <sheets>
    <sheet name="سهام" sheetId="1" r:id="rId1"/>
    <sheet name="سپرده" sheetId="6" r:id="rId2"/>
    <sheet name="جمع درآمدها" sheetId="15" r:id="rId3"/>
    <sheet name="سایر درآمدها" sheetId="14" r:id="rId4"/>
    <sheet name="سرمایه‌گذاری در سهام" sheetId="11" r:id="rId5"/>
    <sheet name="درآمد سپرده بانکی" sheetId="13" r:id="rId6"/>
    <sheet name="سود اوراق بهادار و سپرده بانکی" sheetId="7" r:id="rId7"/>
    <sheet name="درآمد ناشی از فروش" sheetId="10" r:id="rId8"/>
    <sheet name="درآمد ناشی از تغییر قیمت اوراق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C8" i="15"/>
  <c r="C7" i="15"/>
  <c r="K9" i="13"/>
  <c r="K8" i="13"/>
  <c r="K10" i="13" s="1"/>
  <c r="G9" i="13"/>
  <c r="G8" i="13"/>
  <c r="G10" i="13"/>
  <c r="M39" i="1" l="1"/>
  <c r="O19" i="1"/>
  <c r="O17" i="1"/>
  <c r="M17" i="1"/>
  <c r="O13" i="1"/>
  <c r="Y49" i="1"/>
  <c r="W49" i="1"/>
  <c r="U49" i="1"/>
  <c r="K49" i="1"/>
  <c r="E49" i="1"/>
  <c r="G49" i="1"/>
  <c r="O49" i="1" l="1"/>
  <c r="K10" i="6"/>
  <c r="C10" i="6"/>
  <c r="E10" i="6"/>
  <c r="G10" i="6"/>
  <c r="I10" i="6"/>
  <c r="C9" i="15"/>
  <c r="E9" i="14"/>
  <c r="C9" i="14"/>
  <c r="I10" i="13"/>
  <c r="E10" i="13"/>
  <c r="M10" i="7"/>
  <c r="K10" i="7"/>
  <c r="I10" i="7"/>
  <c r="G10" i="7"/>
  <c r="E10" i="7"/>
  <c r="C10" i="7"/>
  <c r="E7" i="15" l="1"/>
  <c r="E8" i="15"/>
  <c r="E9" i="15" l="1"/>
</calcChain>
</file>

<file path=xl/sharedStrings.xml><?xml version="1.0" encoding="utf-8"?>
<sst xmlns="http://schemas.openxmlformats.org/spreadsheetml/2006/main" count="774" uniqueCount="124">
  <si>
    <t>صندوق سرمایه‌گذاری بخشی صنایع مفید</t>
  </si>
  <si>
    <t>صورت وضعیت پورتفوی</t>
  </si>
  <si>
    <t>برای ماه منتهی به 1403/11/30</t>
  </si>
  <si>
    <t>نام شرکت</t>
  </si>
  <si>
    <t>1403/10/30</t>
  </si>
  <si>
    <t>تغییرات طی دوره</t>
  </si>
  <si>
    <t>1403/11/30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</si>
  <si>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</si>
  <si>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</si>
  <si>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</si>
  <si>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</si>
  <si>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</si>
  <si>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</si>
  <si>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</si>
  <si>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</si>
  <si>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</si>
  <si>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بیمه اتکایی ایران معین</t>
  </si>
  <si>
    <t>پارس فولاد سبزوار</t>
  </si>
  <si>
    <t>توسعه معدنی و صنعتی صبانور</t>
  </si>
  <si>
    <t>توسعه نیشکر و  صنایع جانبی</t>
  </si>
  <si>
    <t>تولیدی برنا باطری</t>
  </si>
  <si>
    <t>دارویی و نهاده های زاگرس دارو</t>
  </si>
  <si>
    <t>زامیاد</t>
  </si>
  <si>
    <t>سبحان دارو</t>
  </si>
  <si>
    <t>سرمایه‌گذاری‌توکافولاد(هلدینگ</t>
  </si>
  <si>
    <t>سیمان باقران</t>
  </si>
  <si>
    <t>شرکت آهن و فولاد ارفع</t>
  </si>
  <si>
    <t>شمش طلا</t>
  </si>
  <si>
    <t>صبا فولاد خلیج فارس</t>
  </si>
  <si>
    <t>صنایع ارتباطی آوا</t>
  </si>
  <si>
    <t>غلتک سازان سپاهان</t>
  </si>
  <si>
    <t>فولاد  خوزستان</t>
  </si>
  <si>
    <t>فولاد آلیاژی ایران</t>
  </si>
  <si>
    <t>فولاد افزا سپاهان</t>
  </si>
  <si>
    <t>فولاد امیرکبیرکاشان</t>
  </si>
  <si>
    <t>فولاد شاهرود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</si>
  <si>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</si>
  <si>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</si>
  <si>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</si>
  <si>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</si>
  <si>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مجتمع جهان فولاد سیرجان</t>
  </si>
  <si>
    <t>مدیریت نیروگاهی ایرانیان مپنا</t>
  </si>
  <si>
    <t>ملی‌ صنایع‌ مس‌ ایران‌</t>
  </si>
  <si>
    <t>نساجی بابکان</t>
  </si>
  <si>
    <t>نوردوقطعات‌ فولادی‌</t>
  </si>
  <si>
    <t>کانی کربن طبس</t>
  </si>
  <si>
    <t>سیمان‌ تهران‌</t>
  </si>
  <si>
    <t>سیمان‌ شرق‌</t>
  </si>
  <si>
    <t>کشت و دام گلدشت نمونه اصفهان</t>
  </si>
  <si>
    <t>سرمایه گذاری شفادارو</t>
  </si>
  <si>
    <t>کشت و دامداری فکا</t>
  </si>
  <si>
    <t>حمل‌ونقل‌توکا</t>
  </si>
  <si>
    <t>پالایش نفت تبریز</t>
  </si>
  <si>
    <t>فولاد خراسان</t>
  </si>
  <si>
    <t>ح. سبحان دارو</t>
  </si>
  <si>
    <t>اخشان خراسان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</si>
  <si>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</si>
  <si>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</si>
  <si>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</si>
  <si>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</si>
  <si>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</si>
  <si>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</si>
  <si>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</si>
  <si>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خاورمیانه آفریقا</t>
  </si>
  <si>
    <t>1009-10-810-707075294</t>
  </si>
  <si>
    <t>بانک پاسارگاد هفت تیر</t>
  </si>
  <si>
    <t>1009-10-810-707076153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</si>
  <si>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</si>
  <si>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</si>
  <si>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</si>
  <si>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</si>
  <si>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</si>
  <si>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</si>
  <si>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</si>
  <si>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</si>
  <si>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</si>
  <si>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</si>
  <si>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</si>
  <si>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</si>
  <si>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</si>
  <si>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</si>
  <si>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</si>
  <si>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</si>
  <si>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</si>
  <si>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</si>
  <si>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</si>
  <si>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</si>
  <si>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</si>
  <si>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</si>
  <si>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</si>
  <si>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صندوق سرمایه‌گذاری بخشی صنایع مفید - استیل</t>
  </si>
  <si>
    <t xml:space="preserve">آهن و فولاد غدیر ایرانیان </t>
  </si>
  <si>
    <t xml:space="preserve">غلتک سازان سپاهان </t>
  </si>
  <si>
    <t xml:space="preserve">سیمان باقران </t>
  </si>
  <si>
    <t xml:space="preserve">فولاد خوزستان </t>
  </si>
  <si>
    <t xml:space="preserve">نساجی بابکان </t>
  </si>
  <si>
    <t xml:space="preserve">صبا فولاد خلیج فارس </t>
  </si>
  <si>
    <t xml:space="preserve">شرکت آهن و فولاد ارفع </t>
  </si>
  <si>
    <t xml:space="preserve">اخشان خراسان </t>
  </si>
  <si>
    <t xml:space="preserve">سبحان دارو </t>
  </si>
  <si>
    <t xml:space="preserve">فولاد امیرکبیرکاشان </t>
  </si>
  <si>
    <t xml:space="preserve">توسعه معدنی و صنعتی صبانور </t>
  </si>
  <si>
    <t xml:space="preserve">توسعه نیشکر و صنایع جانبی </t>
  </si>
  <si>
    <t xml:space="preserve">فولاد کاوه جنوب کیش </t>
  </si>
  <si>
    <t xml:space="preserve">مدیریت نیروگاهی ایرانیان مپنا </t>
  </si>
  <si>
    <t>فولاد خوزستان</t>
  </si>
  <si>
    <t>توسعه نیشکر و صنایع جانبی</t>
  </si>
  <si>
    <t>اختیارخ فولاد-6000-1403/12/01</t>
  </si>
  <si>
    <t xml:space="preserve">صنایع ارتباطی آوا </t>
  </si>
  <si>
    <t xml:space="preserve">فولاد مبارکه اصفهان </t>
  </si>
  <si>
    <t xml:space="preserve">سیم و کابل ابهر </t>
  </si>
  <si>
    <t xml:space="preserve">دامداری تلیسه نمونه </t>
  </si>
  <si>
    <t xml:space="preserve">دارویی و نهاده های زاگرس دارو </t>
  </si>
  <si>
    <t xml:space="preserve">نفت‌ بهران‌ </t>
  </si>
  <si>
    <t xml:space="preserve">سرمایه گذاری صدرتامین </t>
  </si>
  <si>
    <t xml:space="preserve">داروسازی‌ جابرابن‌حیان‌ </t>
  </si>
  <si>
    <t xml:space="preserve">شیمی‌ داروئی‌ داروپخش‌ </t>
  </si>
  <si>
    <t xml:space="preserve">فولاد شاهرود </t>
  </si>
  <si>
    <t xml:space="preserve">ملی‌ صنایع‌ مس‌ ایران‌ </t>
  </si>
  <si>
    <t xml:space="preserve">نوردوقطعات‌ فولادی‌ </t>
  </si>
  <si>
    <t>ارزشیابی اوراق اختیارخ فولاد-6000-1403/12/01</t>
  </si>
  <si>
    <t>ارزشیابی اوراق اختیارخ فولاد-6500-1403/12/01</t>
  </si>
  <si>
    <t>از ابتدای سال مالی</t>
  </si>
  <si>
    <t xml:space="preserve">تا پایان ماه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</si>
</sst>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9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0" fontId="3" fillId="0" borderId="2" xfId="1" applyNumberFormat="1" applyFont="1" applyBorder="1" applyAlignment="1">
      <alignment horizontal="center" vertical="center"/>
    </xf>
    <xf numFmtId="9" fontId="3" fillId="0" borderId="2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6" fillId="0" borderId="0" xfId="0" applyNumberFormat="1" applyFont="1"/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7" fillId="0" borderId="0" xfId="0" applyNumberFormat="1" applyFont="1"/>
    <xf numFmtId="3" fontId="8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0"/>
  <sheetViews>
    <sheetView rightToLeft="1" topLeftCell="B34" zoomScale="90" zoomScaleNormal="90" workbookViewId="0">
      <selection activeCell="E22" sqref="E22"/>
    </sheetView>
  </sheetViews>
  <sheetFormatPr defaultRowHeight="18.75" x14ac:dyDescent="0.25"/>
  <cols>
    <col min="1" max="1" width="32.42578125" style="1" bestFit="1" customWidth="1"/>
    <col min="2" max="2" width="1" style="1" customWidth="1"/>
    <col min="3" max="3" width="19" style="1" customWidth="1"/>
    <col min="4" max="4" width="1" style="1" customWidth="1"/>
    <col min="5" max="5" width="24" style="1" bestFit="1" customWidth="1"/>
    <col min="6" max="6" width="1" style="1" customWidth="1"/>
    <col min="7" max="7" width="26" style="1" customWidth="1"/>
    <col min="8" max="8" width="1" style="1" customWidth="1"/>
    <col min="9" max="9" width="18" style="1" customWidth="1"/>
    <col min="10" max="10" width="1" style="1" customWidth="1"/>
    <col min="11" max="11" width="23" style="1" customWidth="1"/>
    <col min="12" max="12" width="1" style="1" customWidth="1"/>
    <col min="13" max="13" width="19" style="1" customWidth="1"/>
    <col min="14" max="14" width="1" style="1" customWidth="1"/>
    <col min="15" max="15" width="23" style="1" customWidth="1"/>
    <col min="16" max="16" width="1" style="1" customWidth="1"/>
    <col min="17" max="17" width="19" style="1" customWidth="1"/>
    <col min="18" max="18" width="1" style="1" customWidth="1"/>
    <col min="19" max="19" width="17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13.85546875" style="1" bestFit="1" customWidth="1"/>
    <col min="28" max="16384" width="9.140625" style="1"/>
  </cols>
  <sheetData>
    <row r="1" spans="1:27" s="5" customFormat="1" ht="22.5" x14ac:dyDescent="0.25"/>
    <row r="2" spans="1:27" s="5" customFormat="1" ht="24" x14ac:dyDescent="0.25">
      <c r="A2" s="23" t="s">
        <v>90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  <c r="T2" s="23" t="s">
        <v>0</v>
      </c>
      <c r="U2" s="23" t="s">
        <v>0</v>
      </c>
      <c r="V2" s="23" t="s">
        <v>0</v>
      </c>
      <c r="W2" s="23" t="s">
        <v>0</v>
      </c>
      <c r="X2" s="23" t="s">
        <v>0</v>
      </c>
      <c r="Y2" s="23" t="s">
        <v>0</v>
      </c>
    </row>
    <row r="3" spans="1:27" s="5" customFormat="1" ht="24" x14ac:dyDescent="0.25">
      <c r="A3" s="23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3" t="s">
        <v>1</v>
      </c>
      <c r="I3" s="23" t="s">
        <v>1</v>
      </c>
      <c r="J3" s="23" t="s">
        <v>1</v>
      </c>
      <c r="K3" s="23" t="s">
        <v>1</v>
      </c>
      <c r="L3" s="23" t="s">
        <v>1</v>
      </c>
      <c r="M3" s="23" t="s">
        <v>1</v>
      </c>
      <c r="N3" s="23" t="s">
        <v>1</v>
      </c>
      <c r="O3" s="23" t="s">
        <v>1</v>
      </c>
      <c r="P3" s="23" t="s">
        <v>1</v>
      </c>
      <c r="Q3" s="23" t="s">
        <v>1</v>
      </c>
      <c r="R3" s="23" t="s">
        <v>1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</row>
    <row r="4" spans="1:27" s="5" customFormat="1" ht="24" x14ac:dyDescent="0.25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  <c r="R4" s="23" t="s">
        <v>2</v>
      </c>
      <c r="S4" s="23" t="s">
        <v>2</v>
      </c>
      <c r="T4" s="23" t="s">
        <v>2</v>
      </c>
      <c r="U4" s="23" t="s">
        <v>2</v>
      </c>
      <c r="V4" s="23" t="s">
        <v>2</v>
      </c>
      <c r="W4" s="23" t="s">
        <v>2</v>
      </c>
      <c r="X4" s="23" t="s">
        <v>2</v>
      </c>
      <c r="Y4" s="23" t="s">
        <v>2</v>
      </c>
    </row>
    <row r="5" spans="1:27" s="5" customFormat="1" ht="22.5" x14ac:dyDescent="0.25"/>
    <row r="6" spans="1:27" s="5" customFormat="1" ht="24" x14ac:dyDescent="0.25">
      <c r="A6" s="22" t="s">
        <v>3</v>
      </c>
      <c r="C6" s="22" t="s">
        <v>4</v>
      </c>
      <c r="D6" s="22" t="s">
        <v>4</v>
      </c>
      <c r="E6" s="22" t="s">
        <v>4</v>
      </c>
      <c r="F6" s="22" t="s">
        <v>4</v>
      </c>
      <c r="G6" s="22" t="s">
        <v>4</v>
      </c>
      <c r="I6" s="22" t="s">
        <v>5</v>
      </c>
      <c r="J6" s="22" t="s">
        <v>5</v>
      </c>
      <c r="K6" s="22" t="s">
        <v>5</v>
      </c>
      <c r="L6" s="22" t="s">
        <v>5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  <c r="T6" s="22" t="s">
        <v>6</v>
      </c>
      <c r="U6" s="22" t="s">
        <v>6</v>
      </c>
      <c r="V6" s="22" t="s">
        <v>6</v>
      </c>
      <c r="W6" s="22" t="s">
        <v>6</v>
      </c>
      <c r="X6" s="22" t="s">
        <v>6</v>
      </c>
      <c r="Y6" s="22" t="s">
        <v>6</v>
      </c>
    </row>
    <row r="7" spans="1:27" s="5" customFormat="1" ht="24" x14ac:dyDescent="0.25">
      <c r="A7" s="22" t="s">
        <v>3</v>
      </c>
      <c r="C7" s="22" t="s">
        <v>7</v>
      </c>
      <c r="E7" s="22" t="s">
        <v>8</v>
      </c>
      <c r="G7" s="22" t="s">
        <v>9</v>
      </c>
      <c r="I7" s="22" t="s">
        <v>10</v>
      </c>
      <c r="J7" s="22" t="s">
        <v>10</v>
      </c>
      <c r="K7" s="22" t="s">
        <v>10</v>
      </c>
      <c r="M7" s="22" t="s">
        <v>11</v>
      </c>
      <c r="N7" s="22" t="s">
        <v>11</v>
      </c>
      <c r="O7" s="22" t="s">
        <v>11</v>
      </c>
      <c r="Q7" s="22" t="s">
        <v>7</v>
      </c>
      <c r="S7" s="22" t="s">
        <v>12</v>
      </c>
      <c r="U7" s="22" t="s">
        <v>8</v>
      </c>
      <c r="W7" s="22" t="s">
        <v>9</v>
      </c>
      <c r="Y7" s="22" t="s">
        <v>13</v>
      </c>
    </row>
    <row r="8" spans="1:27" s="5" customFormat="1" ht="24" x14ac:dyDescent="0.25">
      <c r="A8" s="22" t="s">
        <v>3</v>
      </c>
      <c r="C8" s="22" t="s">
        <v>7</v>
      </c>
      <c r="E8" s="22" t="s">
        <v>8</v>
      </c>
      <c r="G8" s="22" t="s">
        <v>9</v>
      </c>
      <c r="I8" s="22" t="s">
        <v>7</v>
      </c>
      <c r="K8" s="22" t="s">
        <v>8</v>
      </c>
      <c r="M8" s="22" t="s">
        <v>7</v>
      </c>
      <c r="O8" s="22" t="s">
        <v>14</v>
      </c>
      <c r="Q8" s="22" t="s">
        <v>7</v>
      </c>
      <c r="S8" s="22" t="s">
        <v>12</v>
      </c>
      <c r="U8" s="22" t="s">
        <v>8</v>
      </c>
      <c r="W8" s="22" t="s">
        <v>9</v>
      </c>
      <c r="Y8" s="22" t="s">
        <v>13</v>
      </c>
    </row>
    <row r="9" spans="1:27" s="5" customFormat="1" ht="24" x14ac:dyDescent="0.25">
      <c r="A9" s="2" t="s">
        <v>15</v>
      </c>
      <c r="C9" s="6">
        <v>21556309</v>
      </c>
      <c r="D9" s="6"/>
      <c r="E9" s="6">
        <v>147498118501</v>
      </c>
      <c r="F9" s="6"/>
      <c r="G9" s="6">
        <v>139068037759.81</v>
      </c>
      <c r="H9" s="6"/>
      <c r="I9" s="6">
        <v>0</v>
      </c>
      <c r="J9" s="6"/>
      <c r="K9" s="6">
        <v>0</v>
      </c>
      <c r="L9" s="6"/>
      <c r="M9" s="6">
        <v>-200000</v>
      </c>
      <c r="N9" s="6"/>
      <c r="O9" s="6">
        <v>1228645800</v>
      </c>
      <c r="P9" s="6"/>
      <c r="Q9" s="6">
        <v>21356309</v>
      </c>
      <c r="R9" s="6"/>
      <c r="S9" s="6">
        <v>6150</v>
      </c>
      <c r="T9" s="6"/>
      <c r="U9" s="6">
        <v>146129627091</v>
      </c>
      <c r="V9" s="6"/>
      <c r="W9" s="6">
        <v>130559819612.91701</v>
      </c>
      <c r="Y9" s="17">
        <v>1.5862280378574116E-2</v>
      </c>
      <c r="AA9" s="6"/>
    </row>
    <row r="10" spans="1:27" s="5" customFormat="1" ht="24" x14ac:dyDescent="0.25">
      <c r="A10" s="2" t="s">
        <v>16</v>
      </c>
      <c r="C10" s="6">
        <v>1562500</v>
      </c>
      <c r="D10" s="6"/>
      <c r="E10" s="6">
        <v>4081827935</v>
      </c>
      <c r="F10" s="6"/>
      <c r="G10" s="6">
        <v>4844440546.875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1562500</v>
      </c>
      <c r="R10" s="6"/>
      <c r="S10" s="6">
        <v>3151</v>
      </c>
      <c r="T10" s="6"/>
      <c r="U10" s="6">
        <v>4081827935</v>
      </c>
      <c r="V10" s="6"/>
      <c r="W10" s="6">
        <v>4894143046.875</v>
      </c>
      <c r="Y10" s="17">
        <v>5.946107267346413E-4</v>
      </c>
      <c r="AA10" s="6"/>
    </row>
    <row r="11" spans="1:27" s="5" customFormat="1" ht="24" x14ac:dyDescent="0.25">
      <c r="A11" s="2" t="s">
        <v>17</v>
      </c>
      <c r="C11" s="6">
        <v>1000000</v>
      </c>
      <c r="D11" s="6"/>
      <c r="E11" s="6">
        <v>38365570074</v>
      </c>
      <c r="F11" s="6"/>
      <c r="G11" s="6">
        <v>51054408000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1000000</v>
      </c>
      <c r="R11" s="6"/>
      <c r="S11" s="6">
        <v>50380</v>
      </c>
      <c r="T11" s="6"/>
      <c r="U11" s="6">
        <v>38365570074</v>
      </c>
      <c r="V11" s="6"/>
      <c r="W11" s="6">
        <v>50080239000</v>
      </c>
      <c r="Y11" s="17">
        <v>6.0844660692638483E-3</v>
      </c>
      <c r="AA11" s="6"/>
    </row>
    <row r="12" spans="1:27" s="5" customFormat="1" ht="24" x14ac:dyDescent="0.25">
      <c r="A12" s="2" t="s">
        <v>18</v>
      </c>
      <c r="C12" s="6">
        <v>78643399</v>
      </c>
      <c r="D12" s="6"/>
      <c r="E12" s="6">
        <v>518174848252</v>
      </c>
      <c r="F12" s="6"/>
      <c r="G12" s="6">
        <v>519085125952.30798</v>
      </c>
      <c r="H12" s="6"/>
      <c r="I12" s="6">
        <v>0</v>
      </c>
      <c r="J12" s="6"/>
      <c r="K12" s="6">
        <v>0</v>
      </c>
      <c r="L12" s="6"/>
      <c r="M12" s="6">
        <v>-8350000</v>
      </c>
      <c r="N12" s="6"/>
      <c r="O12" s="6">
        <v>52802942226</v>
      </c>
      <c r="P12" s="6"/>
      <c r="Q12" s="6">
        <v>70293399</v>
      </c>
      <c r="R12" s="6"/>
      <c r="S12" s="6">
        <v>6360</v>
      </c>
      <c r="T12" s="6"/>
      <c r="U12" s="6">
        <v>463157389222</v>
      </c>
      <c r="V12" s="6"/>
      <c r="W12" s="6">
        <v>444405974835.04199</v>
      </c>
      <c r="Y12" s="17">
        <v>5.3992814907731106E-2</v>
      </c>
      <c r="AA12" s="6"/>
    </row>
    <row r="13" spans="1:27" s="5" customFormat="1" ht="24" x14ac:dyDescent="0.25">
      <c r="A13" s="2" t="s">
        <v>19</v>
      </c>
      <c r="C13" s="6">
        <v>571500</v>
      </c>
      <c r="D13" s="6"/>
      <c r="E13" s="6">
        <v>24013926358</v>
      </c>
      <c r="F13" s="6"/>
      <c r="G13" s="6">
        <v>26956324833.75</v>
      </c>
      <c r="H13" s="6"/>
      <c r="I13" s="6">
        <v>0</v>
      </c>
      <c r="J13" s="6"/>
      <c r="K13" s="6">
        <v>0</v>
      </c>
      <c r="L13" s="6"/>
      <c r="M13" s="6">
        <v>-285750</v>
      </c>
      <c r="N13" s="6"/>
      <c r="O13" s="6">
        <f>-E13/C13*M13</f>
        <v>12006963179</v>
      </c>
      <c r="P13" s="6"/>
      <c r="Q13" s="6">
        <v>285750</v>
      </c>
      <c r="R13" s="6"/>
      <c r="S13" s="6">
        <v>52300</v>
      </c>
      <c r="T13" s="6"/>
      <c r="U13" s="6">
        <v>12006963180</v>
      </c>
      <c r="V13" s="6"/>
      <c r="W13" s="6">
        <v>14855803886.25</v>
      </c>
      <c r="Y13" s="17">
        <v>1.8048962321750529E-3</v>
      </c>
      <c r="AA13" s="6"/>
    </row>
    <row r="14" spans="1:27" s="5" customFormat="1" ht="24" x14ac:dyDescent="0.25">
      <c r="A14" s="2" t="s">
        <v>20</v>
      </c>
      <c r="C14" s="6">
        <v>2000000</v>
      </c>
      <c r="D14" s="6"/>
      <c r="E14" s="6">
        <v>10763764632</v>
      </c>
      <c r="F14" s="6"/>
      <c r="G14" s="6">
        <v>14214915000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2000000</v>
      </c>
      <c r="R14" s="6"/>
      <c r="S14" s="6">
        <v>6510</v>
      </c>
      <c r="T14" s="6"/>
      <c r="U14" s="6">
        <v>10763764632</v>
      </c>
      <c r="V14" s="6"/>
      <c r="W14" s="6">
        <v>12942531000</v>
      </c>
      <c r="Y14" s="17">
        <v>1.5724443870943888E-3</v>
      </c>
      <c r="AA14" s="6"/>
    </row>
    <row r="15" spans="1:27" s="5" customFormat="1" ht="24" x14ac:dyDescent="0.25">
      <c r="A15" s="2" t="s">
        <v>21</v>
      </c>
      <c r="C15" s="6">
        <v>297500</v>
      </c>
      <c r="D15" s="6"/>
      <c r="E15" s="6">
        <v>5363090270</v>
      </c>
      <c r="F15" s="6"/>
      <c r="G15" s="6">
        <v>8753604300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297500</v>
      </c>
      <c r="R15" s="6"/>
      <c r="S15" s="6">
        <v>32900</v>
      </c>
      <c r="T15" s="6"/>
      <c r="U15" s="6">
        <v>5363090270</v>
      </c>
      <c r="V15" s="6"/>
      <c r="W15" s="6">
        <v>9729512887.5</v>
      </c>
      <c r="Y15" s="17">
        <v>1.1820808409971663E-3</v>
      </c>
      <c r="AA15" s="6"/>
    </row>
    <row r="16" spans="1:27" s="5" customFormat="1" ht="24" x14ac:dyDescent="0.25">
      <c r="A16" s="2" t="s">
        <v>22</v>
      </c>
      <c r="C16" s="6">
        <v>17476158</v>
      </c>
      <c r="D16" s="6"/>
      <c r="E16" s="6">
        <v>86709706720</v>
      </c>
      <c r="F16" s="6"/>
      <c r="G16" s="6">
        <v>83021623655.462097</v>
      </c>
      <c r="H16" s="6"/>
      <c r="I16" s="6">
        <v>11321610</v>
      </c>
      <c r="J16" s="6"/>
      <c r="K16" s="6">
        <v>49861312261</v>
      </c>
      <c r="L16" s="6"/>
      <c r="M16" s="6">
        <v>0</v>
      </c>
      <c r="N16" s="6"/>
      <c r="O16" s="6">
        <v>0</v>
      </c>
      <c r="P16" s="6"/>
      <c r="Q16" s="6">
        <v>28797768</v>
      </c>
      <c r="R16" s="6"/>
      <c r="S16" s="6">
        <v>3810</v>
      </c>
      <c r="T16" s="6"/>
      <c r="U16" s="6">
        <v>136571018981</v>
      </c>
      <c r="V16" s="6"/>
      <c r="W16" s="6">
        <v>109066665078.32401</v>
      </c>
      <c r="Y16" s="17">
        <v>1.3250983545761966E-2</v>
      </c>
      <c r="AA16" s="6"/>
    </row>
    <row r="17" spans="1:27" s="5" customFormat="1" ht="24" x14ac:dyDescent="0.25">
      <c r="A17" s="2" t="s">
        <v>23</v>
      </c>
      <c r="C17" s="6">
        <v>13325619</v>
      </c>
      <c r="D17" s="6"/>
      <c r="E17" s="6">
        <v>40660771238</v>
      </c>
      <c r="F17" s="6"/>
      <c r="G17" s="6">
        <v>57912961610.705399</v>
      </c>
      <c r="H17" s="6"/>
      <c r="I17" s="6">
        <v>0</v>
      </c>
      <c r="J17" s="6"/>
      <c r="K17" s="6">
        <v>0</v>
      </c>
      <c r="L17" s="6"/>
      <c r="M17" s="6">
        <f>-9546369+7482229</f>
        <v>-2064140</v>
      </c>
      <c r="N17" s="6"/>
      <c r="O17" s="6">
        <f>-E17/C17*M17</f>
        <v>6298358398.4507828</v>
      </c>
      <c r="P17" s="6"/>
      <c r="Q17" s="6">
        <v>11261479</v>
      </c>
      <c r="R17" s="6"/>
      <c r="S17" s="6">
        <v>2573</v>
      </c>
      <c r="T17" s="6"/>
      <c r="U17" s="6">
        <v>27016329669</v>
      </c>
      <c r="V17" s="6"/>
      <c r="W17" s="6">
        <v>28803379543.471298</v>
      </c>
      <c r="Y17" s="17">
        <v>3.4994478663007088E-3</v>
      </c>
      <c r="AA17" s="6"/>
    </row>
    <row r="18" spans="1:27" s="5" customFormat="1" ht="24" x14ac:dyDescent="0.25">
      <c r="A18" s="2" t="s">
        <v>24</v>
      </c>
      <c r="C18" s="6">
        <v>40915587</v>
      </c>
      <c r="D18" s="6"/>
      <c r="E18" s="6">
        <v>182715429674</v>
      </c>
      <c r="F18" s="6"/>
      <c r="G18" s="6">
        <v>178957412732.34</v>
      </c>
      <c r="H18" s="6"/>
      <c r="I18" s="6">
        <v>15910302</v>
      </c>
      <c r="J18" s="6"/>
      <c r="K18" s="6">
        <v>68669251512</v>
      </c>
      <c r="L18" s="6"/>
      <c r="M18" s="6">
        <v>0</v>
      </c>
      <c r="N18" s="6"/>
      <c r="O18" s="6">
        <v>0</v>
      </c>
      <c r="P18" s="6"/>
      <c r="Q18" s="6">
        <v>56825889</v>
      </c>
      <c r="R18" s="6"/>
      <c r="S18" s="6">
        <v>3779</v>
      </c>
      <c r="T18" s="6"/>
      <c r="U18" s="6">
        <v>251384681186</v>
      </c>
      <c r="V18" s="6"/>
      <c r="W18" s="6">
        <v>213467301575.54099</v>
      </c>
      <c r="Y18" s="17">
        <v>2.5935070983461008E-2</v>
      </c>
      <c r="AA18" s="6"/>
    </row>
    <row r="19" spans="1:27" s="5" customFormat="1" ht="24" x14ac:dyDescent="0.25">
      <c r="A19" s="2" t="s">
        <v>25</v>
      </c>
      <c r="C19" s="6">
        <v>1441252</v>
      </c>
      <c r="D19" s="6"/>
      <c r="E19" s="6">
        <v>26615244077</v>
      </c>
      <c r="F19" s="6"/>
      <c r="G19" s="6">
        <v>52221060269.370003</v>
      </c>
      <c r="H19" s="6"/>
      <c r="I19" s="6">
        <v>1383592</v>
      </c>
      <c r="J19" s="6"/>
      <c r="K19" s="6">
        <v>53679393533</v>
      </c>
      <c r="L19" s="6"/>
      <c r="M19" s="6">
        <v>-2028633</v>
      </c>
      <c r="N19" s="6"/>
      <c r="O19" s="6">
        <f>-E19/C19*M19</f>
        <v>37462263669.127083</v>
      </c>
      <c r="P19" s="6"/>
      <c r="Q19" s="6">
        <v>796211</v>
      </c>
      <c r="R19" s="6"/>
      <c r="S19" s="6">
        <v>35500</v>
      </c>
      <c r="T19" s="6"/>
      <c r="U19" s="6">
        <v>22551270367</v>
      </c>
      <c r="V19" s="6"/>
      <c r="W19" s="6">
        <v>28097310831.525002</v>
      </c>
      <c r="Y19" s="17">
        <v>3.4136645073114262E-3</v>
      </c>
      <c r="AA19" s="6"/>
    </row>
    <row r="20" spans="1:27" s="5" customFormat="1" ht="24" x14ac:dyDescent="0.25">
      <c r="A20" s="2" t="s">
        <v>26</v>
      </c>
      <c r="C20" s="6">
        <v>16759745</v>
      </c>
      <c r="D20" s="6"/>
      <c r="E20" s="6">
        <v>332932332156</v>
      </c>
      <c r="F20" s="6"/>
      <c r="G20" s="6">
        <v>356524524669.15002</v>
      </c>
      <c r="H20" s="6"/>
      <c r="I20" s="6">
        <v>0</v>
      </c>
      <c r="J20" s="6"/>
      <c r="K20" s="6">
        <v>0</v>
      </c>
      <c r="L20" s="6"/>
      <c r="M20" s="6">
        <v>-7207565</v>
      </c>
      <c r="N20" s="6"/>
      <c r="O20" s="6">
        <v>142660918988</v>
      </c>
      <c r="P20" s="6"/>
      <c r="Q20" s="6">
        <v>9552180</v>
      </c>
      <c r="R20" s="6"/>
      <c r="S20" s="6">
        <v>18450</v>
      </c>
      <c r="T20" s="6"/>
      <c r="U20" s="6">
        <v>189754054212</v>
      </c>
      <c r="V20" s="6"/>
      <c r="W20" s="6">
        <v>175189106560.04999</v>
      </c>
      <c r="Y20" s="17">
        <v>2.1284486573022801E-2</v>
      </c>
      <c r="AA20" s="6"/>
    </row>
    <row r="21" spans="1:27" s="5" customFormat="1" ht="24" x14ac:dyDescent="0.25">
      <c r="A21" s="2" t="s">
        <v>27</v>
      </c>
      <c r="C21" s="6">
        <v>47935</v>
      </c>
      <c r="D21" s="6"/>
      <c r="E21" s="6">
        <v>220538104636</v>
      </c>
      <c r="F21" s="6"/>
      <c r="G21" s="6">
        <v>334017610664.40002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47935</v>
      </c>
      <c r="R21" s="6"/>
      <c r="S21" s="6">
        <v>8780050</v>
      </c>
      <c r="T21" s="6"/>
      <c r="U21" s="6">
        <v>220538104636</v>
      </c>
      <c r="V21" s="6"/>
      <c r="W21" s="6">
        <v>419861604677.79999</v>
      </c>
      <c r="Y21" s="17">
        <v>5.1010812617103232E-2</v>
      </c>
      <c r="AA21" s="6"/>
    </row>
    <row r="22" spans="1:27" s="5" customFormat="1" ht="24" x14ac:dyDescent="0.25">
      <c r="A22" s="2" t="s">
        <v>29</v>
      </c>
      <c r="C22" s="6">
        <v>249998</v>
      </c>
      <c r="D22" s="6"/>
      <c r="E22" s="6">
        <v>1789108730</v>
      </c>
      <c r="F22" s="6"/>
      <c r="G22" s="6">
        <v>2500015749.7140002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249998</v>
      </c>
      <c r="R22" s="6"/>
      <c r="S22" s="6">
        <v>7770</v>
      </c>
      <c r="T22" s="6"/>
      <c r="U22" s="6">
        <v>1789108730</v>
      </c>
      <c r="V22" s="6"/>
      <c r="W22" s="6">
        <v>1930926677.4630001</v>
      </c>
      <c r="Y22" s="17">
        <v>2.3459668096352342E-4</v>
      </c>
      <c r="AA22" s="6"/>
    </row>
    <row r="23" spans="1:27" s="5" customFormat="1" ht="24" x14ac:dyDescent="0.25">
      <c r="A23" s="2" t="s">
        <v>30</v>
      </c>
      <c r="C23" s="6">
        <v>77665314</v>
      </c>
      <c r="D23" s="6"/>
      <c r="E23" s="6">
        <v>213388474198</v>
      </c>
      <c r="F23" s="6"/>
      <c r="G23" s="6">
        <v>306651131776.112</v>
      </c>
      <c r="H23" s="6"/>
      <c r="I23" s="6">
        <v>161000</v>
      </c>
      <c r="J23" s="6"/>
      <c r="K23" s="6">
        <v>623568116</v>
      </c>
      <c r="L23" s="6"/>
      <c r="M23" s="6">
        <v>-24019097</v>
      </c>
      <c r="N23" s="6"/>
      <c r="O23" s="6">
        <v>97016479498</v>
      </c>
      <c r="P23" s="6"/>
      <c r="Q23" s="6">
        <v>53807217</v>
      </c>
      <c r="R23" s="6"/>
      <c r="S23" s="6">
        <v>3805</v>
      </c>
      <c r="T23" s="6"/>
      <c r="U23" s="6">
        <v>147997777092</v>
      </c>
      <c r="V23" s="6"/>
      <c r="W23" s="6">
        <v>203518278743.92401</v>
      </c>
      <c r="Y23" s="17">
        <v>2.4726320924554446E-2</v>
      </c>
      <c r="AA23" s="6"/>
    </row>
    <row r="24" spans="1:27" s="5" customFormat="1" ht="24" x14ac:dyDescent="0.25">
      <c r="A24" s="2" t="s">
        <v>31</v>
      </c>
      <c r="C24" s="6">
        <v>118330903</v>
      </c>
      <c r="D24" s="6"/>
      <c r="E24" s="6">
        <v>343124868789</v>
      </c>
      <c r="F24" s="6"/>
      <c r="G24" s="6">
        <v>333589701584.59698</v>
      </c>
      <c r="H24" s="6"/>
      <c r="I24" s="6">
        <v>0</v>
      </c>
      <c r="J24" s="6"/>
      <c r="K24" s="6">
        <v>0</v>
      </c>
      <c r="L24" s="6"/>
      <c r="M24" s="6">
        <v>-70393430</v>
      </c>
      <c r="N24" s="6"/>
      <c r="O24" s="6">
        <v>181166347104</v>
      </c>
      <c r="P24" s="6"/>
      <c r="Q24" s="6">
        <v>47937473</v>
      </c>
      <c r="R24" s="6"/>
      <c r="S24" s="6">
        <v>2463</v>
      </c>
      <c r="T24" s="6"/>
      <c r="U24" s="6">
        <v>139004594014</v>
      </c>
      <c r="V24" s="6"/>
      <c r="W24" s="6">
        <v>117367479522.806</v>
      </c>
      <c r="Y24" s="17">
        <v>1.4259485598531841E-2</v>
      </c>
      <c r="AA24" s="6"/>
    </row>
    <row r="25" spans="1:27" s="5" customFormat="1" ht="24" x14ac:dyDescent="0.25">
      <c r="A25" s="2" t="s">
        <v>32</v>
      </c>
      <c r="C25" s="6">
        <v>1905043</v>
      </c>
      <c r="D25" s="6"/>
      <c r="E25" s="6">
        <v>9465451122</v>
      </c>
      <c r="F25" s="6"/>
      <c r="G25" s="6">
        <v>10150274848.643999</v>
      </c>
      <c r="H25" s="6"/>
      <c r="I25" s="6">
        <v>627925</v>
      </c>
      <c r="J25" s="6"/>
      <c r="K25" s="6">
        <v>3136253474</v>
      </c>
      <c r="L25" s="6"/>
      <c r="M25" s="6">
        <v>0</v>
      </c>
      <c r="N25" s="6"/>
      <c r="O25" s="6">
        <v>0</v>
      </c>
      <c r="P25" s="6"/>
      <c r="Q25" s="6">
        <v>2532968</v>
      </c>
      <c r="R25" s="6"/>
      <c r="S25" s="6">
        <v>4680</v>
      </c>
      <c r="T25" s="6"/>
      <c r="U25" s="6">
        <v>12601704596</v>
      </c>
      <c r="V25" s="6"/>
      <c r="W25" s="6">
        <v>11783757213.072001</v>
      </c>
      <c r="Y25" s="17">
        <v>1.431659919422104E-3</v>
      </c>
      <c r="AA25" s="6"/>
    </row>
    <row r="26" spans="1:27" s="5" customFormat="1" ht="24" x14ac:dyDescent="0.25">
      <c r="A26" s="2" t="s">
        <v>33</v>
      </c>
      <c r="C26" s="6">
        <v>999843</v>
      </c>
      <c r="D26" s="6"/>
      <c r="E26" s="6">
        <v>12732484311</v>
      </c>
      <c r="F26" s="6"/>
      <c r="G26" s="6">
        <v>14520790377.931499</v>
      </c>
      <c r="H26" s="6"/>
      <c r="I26" s="6">
        <v>4246847</v>
      </c>
      <c r="J26" s="6"/>
      <c r="K26" s="6">
        <v>64434610876</v>
      </c>
      <c r="L26" s="6"/>
      <c r="M26" s="6">
        <v>0</v>
      </c>
      <c r="N26" s="6"/>
      <c r="O26" s="6">
        <v>0</v>
      </c>
      <c r="P26" s="6"/>
      <c r="Q26" s="6">
        <v>5246690</v>
      </c>
      <c r="R26" s="6"/>
      <c r="S26" s="6">
        <v>15310</v>
      </c>
      <c r="T26" s="6"/>
      <c r="U26" s="6">
        <v>77167095187</v>
      </c>
      <c r="V26" s="6"/>
      <c r="W26" s="6">
        <v>79848879297.794998</v>
      </c>
      <c r="Y26" s="17">
        <v>9.7011876631854371E-3</v>
      </c>
      <c r="AA26" s="6"/>
    </row>
    <row r="27" spans="1:27" s="5" customFormat="1" ht="24" x14ac:dyDescent="0.25">
      <c r="A27" s="2" t="s">
        <v>34</v>
      </c>
      <c r="C27" s="6">
        <v>21262033</v>
      </c>
      <c r="D27" s="6"/>
      <c r="E27" s="6">
        <v>70393725729</v>
      </c>
      <c r="F27" s="6"/>
      <c r="G27" s="6">
        <v>85725684953.204407</v>
      </c>
      <c r="H27" s="6"/>
      <c r="I27" s="6">
        <v>7954689</v>
      </c>
      <c r="J27" s="6"/>
      <c r="K27" s="6">
        <v>27060350186</v>
      </c>
      <c r="L27" s="6"/>
      <c r="M27" s="6">
        <v>-21262033</v>
      </c>
      <c r="N27" s="6"/>
      <c r="O27" s="6">
        <v>76617082158</v>
      </c>
      <c r="P27" s="6"/>
      <c r="Q27" s="6">
        <v>7954689</v>
      </c>
      <c r="R27" s="6"/>
      <c r="S27" s="6">
        <v>3244</v>
      </c>
      <c r="T27" s="6"/>
      <c r="U27" s="6">
        <v>27060350186</v>
      </c>
      <c r="V27" s="6"/>
      <c r="W27" s="6">
        <v>25651471299.859798</v>
      </c>
      <c r="Y27" s="17">
        <v>3.1165088239832953E-3</v>
      </c>
      <c r="AA27" s="6"/>
    </row>
    <row r="28" spans="1:27" s="5" customFormat="1" ht="24" x14ac:dyDescent="0.25">
      <c r="A28" s="2" t="s">
        <v>35</v>
      </c>
      <c r="C28" s="6">
        <v>52897752</v>
      </c>
      <c r="D28" s="6"/>
      <c r="E28" s="6">
        <v>167916061881</v>
      </c>
      <c r="F28" s="6"/>
      <c r="G28" s="6">
        <v>175942752716.758</v>
      </c>
      <c r="H28" s="6"/>
      <c r="I28" s="6">
        <v>4780232</v>
      </c>
      <c r="J28" s="6"/>
      <c r="K28" s="6">
        <v>15875574877</v>
      </c>
      <c r="L28" s="6"/>
      <c r="M28" s="6">
        <v>0</v>
      </c>
      <c r="N28" s="6"/>
      <c r="O28" s="6">
        <v>0</v>
      </c>
      <c r="P28" s="6"/>
      <c r="Q28" s="6">
        <v>57677984</v>
      </c>
      <c r="R28" s="6"/>
      <c r="S28" s="6">
        <v>3403</v>
      </c>
      <c r="T28" s="6"/>
      <c r="U28" s="6">
        <v>183791636758</v>
      </c>
      <c r="V28" s="6"/>
      <c r="W28" s="6">
        <v>195110324383.66599</v>
      </c>
      <c r="Y28" s="17">
        <v>2.3704801977392293E-2</v>
      </c>
      <c r="AA28" s="6"/>
    </row>
    <row r="29" spans="1:27" s="5" customFormat="1" ht="24" x14ac:dyDescent="0.25">
      <c r="A29" s="2" t="s">
        <v>36</v>
      </c>
      <c r="C29" s="6">
        <v>307082773</v>
      </c>
      <c r="D29" s="6"/>
      <c r="E29" s="6">
        <v>1300462761422</v>
      </c>
      <c r="F29" s="6"/>
      <c r="G29" s="6">
        <v>1736904537548.7</v>
      </c>
      <c r="H29" s="6"/>
      <c r="I29" s="6">
        <v>63434403</v>
      </c>
      <c r="J29" s="6"/>
      <c r="K29" s="6">
        <v>352712195625</v>
      </c>
      <c r="L29" s="6"/>
      <c r="M29" s="6">
        <v>0</v>
      </c>
      <c r="N29" s="6"/>
      <c r="O29" s="6">
        <v>0</v>
      </c>
      <c r="P29" s="6"/>
      <c r="Q29" s="6">
        <v>370517176</v>
      </c>
      <c r="R29" s="6"/>
      <c r="S29" s="6">
        <v>5400</v>
      </c>
      <c r="T29" s="6"/>
      <c r="U29" s="6">
        <v>1653174957047</v>
      </c>
      <c r="V29" s="6"/>
      <c r="W29" s="6">
        <v>1988888033535.1201</v>
      </c>
      <c r="Y29" s="17">
        <v>0.24163865822623845</v>
      </c>
      <c r="AA29" s="6"/>
    </row>
    <row r="30" spans="1:27" s="5" customFormat="1" ht="24" x14ac:dyDescent="0.25">
      <c r="A30" s="2" t="s">
        <v>37</v>
      </c>
      <c r="C30" s="6">
        <v>31800000</v>
      </c>
      <c r="D30" s="6"/>
      <c r="E30" s="6">
        <v>102076784217</v>
      </c>
      <c r="F30" s="6"/>
      <c r="G30" s="6">
        <v>104125942260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31800000</v>
      </c>
      <c r="R30" s="6"/>
      <c r="S30" s="6">
        <v>3030</v>
      </c>
      <c r="T30" s="6"/>
      <c r="U30" s="6">
        <v>102076784217</v>
      </c>
      <c r="V30" s="6"/>
      <c r="W30" s="6">
        <v>95780693700</v>
      </c>
      <c r="Y30" s="17">
        <v>1.163681309324829E-2</v>
      </c>
      <c r="AA30" s="6"/>
    </row>
    <row r="31" spans="1:27" s="5" customFormat="1" ht="24" x14ac:dyDescent="0.25">
      <c r="A31" s="2" t="s">
        <v>38</v>
      </c>
      <c r="C31" s="6">
        <v>47779525</v>
      </c>
      <c r="D31" s="6"/>
      <c r="E31" s="6">
        <v>372586897495</v>
      </c>
      <c r="F31" s="6"/>
      <c r="G31" s="6">
        <v>393260560921.34998</v>
      </c>
      <c r="H31" s="6"/>
      <c r="I31" s="6">
        <v>0</v>
      </c>
      <c r="J31" s="6"/>
      <c r="K31" s="6">
        <v>0</v>
      </c>
      <c r="L31" s="6"/>
      <c r="M31" s="6">
        <v>-27297560</v>
      </c>
      <c r="N31" s="6"/>
      <c r="O31" s="6">
        <v>207660004165</v>
      </c>
      <c r="P31" s="6"/>
      <c r="Q31" s="6">
        <v>20481965</v>
      </c>
      <c r="R31" s="6"/>
      <c r="S31" s="6">
        <v>7420</v>
      </c>
      <c r="T31" s="6"/>
      <c r="U31" s="6">
        <v>159719289720</v>
      </c>
      <c r="V31" s="6"/>
      <c r="W31" s="6">
        <v>151071922027.215</v>
      </c>
      <c r="Y31" s="17">
        <v>1.8354384922026099E-2</v>
      </c>
      <c r="AA31" s="6"/>
    </row>
    <row r="32" spans="1:27" s="5" customFormat="1" ht="24" x14ac:dyDescent="0.25">
      <c r="A32" s="2" t="s">
        <v>39</v>
      </c>
      <c r="C32" s="6">
        <v>131185784</v>
      </c>
      <c r="D32" s="6"/>
      <c r="E32" s="6">
        <v>502938127721</v>
      </c>
      <c r="F32" s="6"/>
      <c r="G32" s="6">
        <v>569740443688.73901</v>
      </c>
      <c r="H32" s="6"/>
      <c r="I32" s="6">
        <v>416417</v>
      </c>
      <c r="J32" s="6"/>
      <c r="K32" s="6">
        <v>1753649011</v>
      </c>
      <c r="L32" s="6"/>
      <c r="M32" s="6">
        <v>0</v>
      </c>
      <c r="N32" s="6"/>
      <c r="O32" s="6">
        <v>0</v>
      </c>
      <c r="P32" s="6"/>
      <c r="Q32" s="6">
        <v>131602201</v>
      </c>
      <c r="R32" s="6"/>
      <c r="S32" s="6">
        <v>4085</v>
      </c>
      <c r="T32" s="6"/>
      <c r="U32" s="6">
        <v>504691776732</v>
      </c>
      <c r="V32" s="6"/>
      <c r="W32" s="6">
        <v>534396300888.04401</v>
      </c>
      <c r="Y32" s="17">
        <v>6.492613104928309E-2</v>
      </c>
      <c r="AA32" s="6"/>
    </row>
    <row r="33" spans="1:27" s="5" customFormat="1" ht="24" x14ac:dyDescent="0.25">
      <c r="A33" s="2" t="s">
        <v>40</v>
      </c>
      <c r="C33" s="6">
        <v>62164559</v>
      </c>
      <c r="D33" s="6"/>
      <c r="E33" s="6">
        <v>184321710163</v>
      </c>
      <c r="F33" s="6"/>
      <c r="G33" s="6">
        <v>171665620689.83301</v>
      </c>
      <c r="H33" s="6"/>
      <c r="I33" s="6">
        <v>24545757</v>
      </c>
      <c r="J33" s="6"/>
      <c r="K33" s="6">
        <v>69772638934</v>
      </c>
      <c r="L33" s="6"/>
      <c r="M33" s="6">
        <v>0</v>
      </c>
      <c r="N33" s="6"/>
      <c r="O33" s="6">
        <v>0</v>
      </c>
      <c r="P33" s="6"/>
      <c r="Q33" s="6">
        <v>86710316</v>
      </c>
      <c r="R33" s="6"/>
      <c r="S33" s="6">
        <v>2634</v>
      </c>
      <c r="T33" s="6"/>
      <c r="U33" s="6">
        <v>254094349097</v>
      </c>
      <c r="V33" s="6"/>
      <c r="W33" s="6">
        <v>227036022258.55301</v>
      </c>
      <c r="Y33" s="17">
        <v>2.7583593878871018E-2</v>
      </c>
      <c r="AA33" s="6"/>
    </row>
    <row r="34" spans="1:27" s="5" customFormat="1" ht="24" x14ac:dyDescent="0.25">
      <c r="A34" s="2" t="s">
        <v>41</v>
      </c>
      <c r="C34" s="6">
        <v>1600000</v>
      </c>
      <c r="D34" s="6"/>
      <c r="E34" s="6">
        <v>22469984236</v>
      </c>
      <c r="F34" s="6"/>
      <c r="G34" s="6">
        <v>27578923200</v>
      </c>
      <c r="H34" s="6"/>
      <c r="I34" s="6">
        <v>0</v>
      </c>
      <c r="J34" s="6"/>
      <c r="K34" s="6">
        <v>0</v>
      </c>
      <c r="L34" s="6"/>
      <c r="M34" s="6">
        <v>-800000</v>
      </c>
      <c r="N34" s="6"/>
      <c r="O34" s="6">
        <v>11234992119</v>
      </c>
      <c r="P34" s="6"/>
      <c r="Q34" s="6">
        <v>800000</v>
      </c>
      <c r="R34" s="6"/>
      <c r="S34" s="6">
        <v>15050</v>
      </c>
      <c r="T34" s="6"/>
      <c r="U34" s="6">
        <v>11234992119</v>
      </c>
      <c r="V34" s="6"/>
      <c r="W34" s="6">
        <v>11968362000</v>
      </c>
      <c r="Y34" s="17">
        <v>1.4540883579582519E-3</v>
      </c>
      <c r="AA34" s="6"/>
    </row>
    <row r="35" spans="1:27" s="5" customFormat="1" ht="24" x14ac:dyDescent="0.25">
      <c r="A35" s="2" t="s">
        <v>42</v>
      </c>
      <c r="C35" s="6">
        <v>235259752</v>
      </c>
      <c r="D35" s="6"/>
      <c r="E35" s="6">
        <v>1657623882674</v>
      </c>
      <c r="F35" s="6"/>
      <c r="G35" s="6">
        <v>1927006041358.9399</v>
      </c>
      <c r="H35" s="6"/>
      <c r="I35" s="6">
        <v>43878005</v>
      </c>
      <c r="J35" s="6"/>
      <c r="K35" s="6">
        <v>356614985276</v>
      </c>
      <c r="L35" s="6"/>
      <c r="M35" s="6">
        <v>0</v>
      </c>
      <c r="N35" s="6"/>
      <c r="O35" s="6">
        <v>0</v>
      </c>
      <c r="P35" s="6"/>
      <c r="Q35" s="6">
        <v>279137757</v>
      </c>
      <c r="R35" s="6"/>
      <c r="S35" s="6">
        <v>8350</v>
      </c>
      <c r="T35" s="6"/>
      <c r="U35" s="6">
        <v>2014238867950</v>
      </c>
      <c r="V35" s="6"/>
      <c r="W35" s="6">
        <v>2316932009337.8501</v>
      </c>
      <c r="Y35" s="17">
        <v>0.28149414773374903</v>
      </c>
      <c r="AA35" s="6"/>
    </row>
    <row r="36" spans="1:27" s="5" customFormat="1" ht="24" x14ac:dyDescent="0.25">
      <c r="A36" s="2" t="s">
        <v>43</v>
      </c>
      <c r="C36" s="6">
        <v>450000</v>
      </c>
      <c r="D36" s="6"/>
      <c r="E36" s="6">
        <v>2388516805</v>
      </c>
      <c r="F36" s="6"/>
      <c r="G36" s="6">
        <v>4034848950</v>
      </c>
      <c r="H36" s="6"/>
      <c r="I36" s="6">
        <v>0</v>
      </c>
      <c r="J36" s="6"/>
      <c r="K36" s="6">
        <v>0</v>
      </c>
      <c r="L36" s="6"/>
      <c r="M36" s="6">
        <v>-225000</v>
      </c>
      <c r="N36" s="6"/>
      <c r="O36" s="6">
        <v>1194258403</v>
      </c>
      <c r="P36" s="6"/>
      <c r="Q36" s="6">
        <v>225000</v>
      </c>
      <c r="R36" s="6"/>
      <c r="S36" s="6">
        <v>13070</v>
      </c>
      <c r="T36" s="6"/>
      <c r="U36" s="6">
        <v>1194258403</v>
      </c>
      <c r="V36" s="6"/>
      <c r="W36" s="6">
        <v>2923252537.5</v>
      </c>
      <c r="Y36" s="17">
        <v>3.5515866600213702E-4</v>
      </c>
      <c r="AA36" s="6"/>
    </row>
    <row r="37" spans="1:27" s="5" customFormat="1" ht="24" x14ac:dyDescent="0.25">
      <c r="A37" s="2" t="s">
        <v>44</v>
      </c>
      <c r="C37" s="6">
        <v>2012019</v>
      </c>
      <c r="D37" s="6"/>
      <c r="E37" s="6">
        <v>16982447215</v>
      </c>
      <c r="F37" s="6"/>
      <c r="G37" s="6">
        <v>19740468696.196499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2012019</v>
      </c>
      <c r="R37" s="6"/>
      <c r="S37" s="6">
        <v>8890</v>
      </c>
      <c r="T37" s="6"/>
      <c r="U37" s="6">
        <v>16982447215</v>
      </c>
      <c r="V37" s="6"/>
      <c r="W37" s="6">
        <v>17780422158.9855</v>
      </c>
      <c r="Y37" s="17">
        <v>2.1602208272914658E-3</v>
      </c>
      <c r="AA37" s="6"/>
    </row>
    <row r="38" spans="1:27" s="5" customFormat="1" ht="24" x14ac:dyDescent="0.25">
      <c r="A38" s="2" t="s">
        <v>45</v>
      </c>
      <c r="C38" s="6">
        <v>250000</v>
      </c>
      <c r="D38" s="6"/>
      <c r="E38" s="6">
        <v>3758659766</v>
      </c>
      <c r="F38" s="6"/>
      <c r="G38" s="6">
        <v>4294296000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250000</v>
      </c>
      <c r="R38" s="6"/>
      <c r="S38" s="6">
        <v>15880</v>
      </c>
      <c r="T38" s="6"/>
      <c r="U38" s="6">
        <v>3758659766</v>
      </c>
      <c r="V38" s="6"/>
      <c r="W38" s="6">
        <v>3946378500</v>
      </c>
      <c r="Y38" s="17">
        <v>4.7946268945965619E-4</v>
      </c>
      <c r="AA38" s="6"/>
    </row>
    <row r="39" spans="1:27" s="5" customFormat="1" ht="24" x14ac:dyDescent="0.25">
      <c r="A39" s="2" t="s">
        <v>46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/>
      <c r="I39" s="6">
        <v>12122400</v>
      </c>
      <c r="J39" s="6"/>
      <c r="K39" s="6">
        <v>111030684443</v>
      </c>
      <c r="L39" s="6"/>
      <c r="M39" s="6">
        <f>-I39+Q39</f>
        <v>-6245535</v>
      </c>
      <c r="N39" s="6"/>
      <c r="O39" s="6">
        <v>2675381807</v>
      </c>
      <c r="P39" s="6"/>
      <c r="Q39" s="6">
        <v>5876865</v>
      </c>
      <c r="R39" s="6"/>
      <c r="S39" s="6">
        <v>8620</v>
      </c>
      <c r="T39" s="6"/>
      <c r="U39" s="6">
        <v>53063128272</v>
      </c>
      <c r="V39" s="6"/>
      <c r="W39" s="6">
        <v>50357157771.014999</v>
      </c>
      <c r="Y39" s="17">
        <v>6.1181101352632741E-3</v>
      </c>
      <c r="AA39" s="6"/>
    </row>
    <row r="40" spans="1:27" s="5" customFormat="1" ht="24" x14ac:dyDescent="0.25">
      <c r="A40" s="2" t="s">
        <v>47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/>
      <c r="I40" s="6">
        <v>7617482</v>
      </c>
      <c r="J40" s="6"/>
      <c r="K40" s="6">
        <v>89734436184</v>
      </c>
      <c r="L40" s="6"/>
      <c r="M40" s="6">
        <v>0</v>
      </c>
      <c r="N40" s="6"/>
      <c r="O40" s="6">
        <v>0</v>
      </c>
      <c r="P40" s="6"/>
      <c r="Q40" s="6">
        <v>7617482</v>
      </c>
      <c r="R40" s="6"/>
      <c r="S40" s="6">
        <v>10900</v>
      </c>
      <c r="T40" s="6"/>
      <c r="U40" s="6">
        <v>89734436184</v>
      </c>
      <c r="V40" s="6"/>
      <c r="W40" s="6">
        <v>82536522004.889999</v>
      </c>
      <c r="Y40" s="17">
        <v>1.0027721066063646E-2</v>
      </c>
      <c r="AA40" s="6"/>
    </row>
    <row r="41" spans="1:27" s="5" customFormat="1" ht="24" x14ac:dyDescent="0.25">
      <c r="A41" s="2" t="s">
        <v>48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/>
      <c r="I41" s="6">
        <v>15045814</v>
      </c>
      <c r="J41" s="6"/>
      <c r="K41" s="6">
        <v>82356965329</v>
      </c>
      <c r="L41" s="6"/>
      <c r="M41" s="6">
        <v>0</v>
      </c>
      <c r="N41" s="6"/>
      <c r="O41" s="6">
        <v>0</v>
      </c>
      <c r="P41" s="6"/>
      <c r="Q41" s="6">
        <v>15045814</v>
      </c>
      <c r="R41" s="6"/>
      <c r="S41" s="6">
        <v>5730</v>
      </c>
      <c r="T41" s="6"/>
      <c r="U41" s="6">
        <v>82356965329</v>
      </c>
      <c r="V41" s="6"/>
      <c r="W41" s="6">
        <v>85699549760.391006</v>
      </c>
      <c r="Y41" s="17">
        <v>1.0412011066246866E-2</v>
      </c>
      <c r="AA41" s="6"/>
    </row>
    <row r="42" spans="1:27" s="5" customFormat="1" ht="24" x14ac:dyDescent="0.25">
      <c r="A42" s="2" t="s">
        <v>50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/>
      <c r="I42" s="6">
        <v>100000</v>
      </c>
      <c r="J42" s="6"/>
      <c r="K42" s="6">
        <v>273848428</v>
      </c>
      <c r="L42" s="6"/>
      <c r="M42" s="6">
        <v>0</v>
      </c>
      <c r="N42" s="6"/>
      <c r="O42" s="6">
        <v>0</v>
      </c>
      <c r="P42" s="6"/>
      <c r="Q42" s="6">
        <v>100000</v>
      </c>
      <c r="R42" s="6"/>
      <c r="S42" s="6">
        <v>2735</v>
      </c>
      <c r="T42" s="6"/>
      <c r="U42" s="6">
        <v>273848428</v>
      </c>
      <c r="V42" s="6"/>
      <c r="W42" s="6">
        <v>271872675</v>
      </c>
      <c r="Y42" s="17">
        <v>3.3030993845646338E-5</v>
      </c>
      <c r="AA42" s="6"/>
    </row>
    <row r="43" spans="1:27" s="5" customFormat="1" ht="24" x14ac:dyDescent="0.25">
      <c r="A43" s="2" t="s">
        <v>51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/>
      <c r="I43" s="6">
        <v>26052623</v>
      </c>
      <c r="J43" s="6"/>
      <c r="K43" s="6">
        <v>83180002194</v>
      </c>
      <c r="L43" s="6"/>
      <c r="M43" s="6">
        <v>0</v>
      </c>
      <c r="N43" s="6"/>
      <c r="O43" s="6">
        <v>0</v>
      </c>
      <c r="P43" s="6"/>
      <c r="Q43" s="6">
        <v>26052623</v>
      </c>
      <c r="R43" s="6"/>
      <c r="S43" s="6">
        <v>2947</v>
      </c>
      <c r="T43" s="6"/>
      <c r="U43" s="6">
        <v>83180002194</v>
      </c>
      <c r="V43" s="6"/>
      <c r="W43" s="6">
        <v>76320256355.113098</v>
      </c>
      <c r="Y43" s="17">
        <v>9.2724799134885159E-3</v>
      </c>
      <c r="AA43" s="6"/>
    </row>
    <row r="44" spans="1:27" s="5" customFormat="1" ht="24" x14ac:dyDescent="0.25">
      <c r="A44" s="2" t="s">
        <v>52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/>
      <c r="I44" s="6">
        <v>3363597</v>
      </c>
      <c r="J44" s="6"/>
      <c r="K44" s="6">
        <v>70144015587</v>
      </c>
      <c r="L44" s="6"/>
      <c r="M44" s="6">
        <v>0</v>
      </c>
      <c r="N44" s="6"/>
      <c r="O44" s="6">
        <v>0</v>
      </c>
      <c r="P44" s="6"/>
      <c r="Q44" s="6">
        <v>3363597</v>
      </c>
      <c r="R44" s="6"/>
      <c r="S44" s="6">
        <v>19700</v>
      </c>
      <c r="T44" s="6"/>
      <c r="U44" s="6">
        <v>70144015587</v>
      </c>
      <c r="V44" s="6"/>
      <c r="W44" s="6">
        <v>65868596877.644997</v>
      </c>
      <c r="Y44" s="17">
        <v>8.0026623421675293E-3</v>
      </c>
      <c r="AA44" s="6"/>
    </row>
    <row r="45" spans="1:27" s="5" customFormat="1" ht="24" x14ac:dyDescent="0.25">
      <c r="A45" s="2" t="s">
        <v>53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/>
      <c r="I45" s="6">
        <v>1148586</v>
      </c>
      <c r="J45" s="6"/>
      <c r="K45" s="6">
        <v>5191734054</v>
      </c>
      <c r="L45" s="6"/>
      <c r="M45" s="6">
        <v>0</v>
      </c>
      <c r="N45" s="6"/>
      <c r="O45" s="6">
        <v>0</v>
      </c>
      <c r="P45" s="6"/>
      <c r="Q45" s="6">
        <v>1148586</v>
      </c>
      <c r="R45" s="6"/>
      <c r="S45" s="6">
        <v>4548</v>
      </c>
      <c r="T45" s="6"/>
      <c r="U45" s="6">
        <v>5191734054</v>
      </c>
      <c r="V45" s="6"/>
      <c r="W45" s="6">
        <v>5192687701.6884003</v>
      </c>
      <c r="Y45" s="17">
        <v>6.3088221542246929E-4</v>
      </c>
      <c r="AA45" s="6"/>
    </row>
    <row r="46" spans="1:27" s="5" customFormat="1" ht="24" x14ac:dyDescent="0.25">
      <c r="A46" s="2" t="s">
        <v>54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/>
      <c r="I46" s="6">
        <v>5418614</v>
      </c>
      <c r="J46" s="6"/>
      <c r="K46" s="6">
        <v>7580640986</v>
      </c>
      <c r="L46" s="6"/>
      <c r="M46" s="6">
        <v>0</v>
      </c>
      <c r="N46" s="6"/>
      <c r="O46" s="6">
        <v>0</v>
      </c>
      <c r="P46" s="6"/>
      <c r="Q46" s="6">
        <v>5418614</v>
      </c>
      <c r="R46" s="6"/>
      <c r="S46" s="6">
        <v>1573</v>
      </c>
      <c r="T46" s="6"/>
      <c r="U46" s="6">
        <v>7580640986</v>
      </c>
      <c r="V46" s="6"/>
      <c r="W46" s="6">
        <v>8472765117.0591002</v>
      </c>
      <c r="Y46" s="17">
        <v>1.0293930879121491E-3</v>
      </c>
      <c r="AA46" s="6"/>
    </row>
    <row r="47" spans="1:27" s="5" customFormat="1" ht="24" x14ac:dyDescent="0.25">
      <c r="A47" s="2" t="s">
        <v>28</v>
      </c>
      <c r="C47" s="6">
        <v>19300513</v>
      </c>
      <c r="D47" s="6"/>
      <c r="E47" s="6">
        <v>91990992320</v>
      </c>
      <c r="F47" s="6"/>
      <c r="G47" s="6">
        <v>91899382999.2435</v>
      </c>
      <c r="H47" s="6"/>
      <c r="I47" s="6"/>
      <c r="J47" s="6"/>
      <c r="K47" s="6"/>
      <c r="L47" s="6"/>
      <c r="M47" s="6">
        <v>-19300513</v>
      </c>
      <c r="N47" s="6"/>
      <c r="O47" s="6">
        <v>91899382999.2435</v>
      </c>
      <c r="P47" s="6"/>
      <c r="Q47" s="6">
        <v>0</v>
      </c>
      <c r="R47" s="6"/>
      <c r="S47" s="6">
        <v>0</v>
      </c>
      <c r="T47" s="6"/>
      <c r="U47" s="6">
        <v>0</v>
      </c>
      <c r="V47" s="6"/>
      <c r="W47" s="6">
        <v>0</v>
      </c>
      <c r="Y47" s="17">
        <v>0</v>
      </c>
      <c r="AA47" s="6"/>
    </row>
    <row r="48" spans="1:27" s="5" customFormat="1" ht="24.75" thickBot="1" x14ac:dyDescent="0.3">
      <c r="A48" s="2" t="s">
        <v>55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245000</v>
      </c>
      <c r="J48" s="6"/>
      <c r="K48" s="6">
        <v>1802630301</v>
      </c>
      <c r="L48" s="6"/>
      <c r="M48" s="6">
        <v>0</v>
      </c>
      <c r="N48" s="6"/>
      <c r="O48" s="6">
        <v>0</v>
      </c>
      <c r="P48" s="6"/>
      <c r="Q48" s="6">
        <v>245000</v>
      </c>
      <c r="R48" s="6"/>
      <c r="S48" s="6">
        <v>9250</v>
      </c>
      <c r="T48" s="6"/>
      <c r="U48" s="6">
        <v>1802630301</v>
      </c>
      <c r="V48" s="6"/>
      <c r="W48" s="6">
        <v>2252765812.5</v>
      </c>
      <c r="Y48" s="17">
        <v>2.7369831737731633E-4</v>
      </c>
      <c r="AA48" s="6"/>
    </row>
    <row r="49" spans="1:25" s="2" customFormat="1" ht="24.75" thickBot="1" x14ac:dyDescent="0.3">
      <c r="A49" s="2" t="s">
        <v>56</v>
      </c>
      <c r="C49" s="3" t="s">
        <v>56</v>
      </c>
      <c r="D49" s="3"/>
      <c r="E49" s="4">
        <f>SUM(E9:E48)</f>
        <v>6714843673317</v>
      </c>
      <c r="F49" s="3"/>
      <c r="G49" s="4">
        <f>SUM(G9:G48)</f>
        <v>7805963468314.1328</v>
      </c>
      <c r="H49" s="3"/>
      <c r="I49" s="3" t="s">
        <v>56</v>
      </c>
      <c r="J49" s="3"/>
      <c r="K49" s="4">
        <f>SUM(K9:K48)</f>
        <v>1515488741187</v>
      </c>
      <c r="L49" s="3"/>
      <c r="M49" s="3" t="s">
        <v>56</v>
      </c>
      <c r="N49" s="3"/>
      <c r="O49" s="4">
        <f>SUM(O9:O48)</f>
        <v>921924020513.82141</v>
      </c>
      <c r="P49" s="3"/>
      <c r="Q49" s="3" t="s">
        <v>56</v>
      </c>
      <c r="R49" s="3"/>
      <c r="S49" s="3" t="s">
        <v>56</v>
      </c>
      <c r="T49" s="3"/>
      <c r="U49" s="4">
        <f>SUM(U9:U48)</f>
        <v>7231589741619</v>
      </c>
      <c r="V49" s="3"/>
      <c r="W49" s="4">
        <f>SUM(W9:W48)</f>
        <v>8004860080692.4482</v>
      </c>
      <c r="Y49" s="10">
        <f>SUM(Y9:Y48)</f>
        <v>0.97254526980547951</v>
      </c>
    </row>
    <row r="50" spans="1:25" ht="19.5" thickTop="1" x14ac:dyDescent="0.25"/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3"/>
  <sheetViews>
    <sheetView rightToLeft="1" workbookViewId="0">
      <selection activeCell="C12" sqref="C12"/>
    </sheetView>
  </sheetViews>
  <sheetFormatPr defaultRowHeight="22.5" x14ac:dyDescent="0.25"/>
  <cols>
    <col min="1" max="1" width="24.5703125" style="5" bestFit="1" customWidth="1"/>
    <col min="2" max="2" width="1" style="5" customWidth="1"/>
    <col min="3" max="3" width="23" style="5" customWidth="1"/>
    <col min="4" max="4" width="1" style="5" customWidth="1"/>
    <col min="5" max="5" width="23" style="5" customWidth="1"/>
    <col min="6" max="6" width="1" style="5" customWidth="1"/>
    <col min="7" max="7" width="23" style="5" customWidth="1"/>
    <col min="8" max="8" width="1" style="5" customWidth="1"/>
    <col min="9" max="9" width="22" style="5" customWidth="1"/>
    <col min="10" max="10" width="1" style="5" customWidth="1"/>
    <col min="11" max="11" width="25" style="5" customWidth="1"/>
    <col min="12" max="12" width="1" style="5" customWidth="1"/>
    <col min="13" max="13" width="9.140625" style="5" customWidth="1"/>
    <col min="14" max="16384" width="9.140625" style="5"/>
  </cols>
  <sheetData>
    <row r="2" spans="1:11" ht="24" x14ac:dyDescent="0.25">
      <c r="A2" s="23" t="s">
        <v>90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</row>
    <row r="3" spans="1:11" ht="24" x14ac:dyDescent="0.25">
      <c r="A3" s="23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3" t="s">
        <v>1</v>
      </c>
      <c r="I3" s="23" t="s">
        <v>1</v>
      </c>
      <c r="J3" s="23" t="s">
        <v>1</v>
      </c>
      <c r="K3" s="23" t="s">
        <v>1</v>
      </c>
    </row>
    <row r="4" spans="1:11" ht="24" x14ac:dyDescent="0.25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</row>
    <row r="6" spans="1:11" ht="24.75" thickBot="1" x14ac:dyDescent="0.3">
      <c r="A6" s="22" t="s">
        <v>58</v>
      </c>
      <c r="C6" s="22" t="s">
        <v>4</v>
      </c>
      <c r="E6" s="22" t="s">
        <v>5</v>
      </c>
      <c r="F6" s="22" t="s">
        <v>5</v>
      </c>
      <c r="G6" s="22" t="s">
        <v>5</v>
      </c>
      <c r="I6" s="22" t="s">
        <v>6</v>
      </c>
      <c r="J6" s="22" t="s">
        <v>6</v>
      </c>
      <c r="K6" s="22" t="s">
        <v>6</v>
      </c>
    </row>
    <row r="7" spans="1:11" ht="24.75" thickBot="1" x14ac:dyDescent="0.3">
      <c r="A7" s="22" t="s">
        <v>58</v>
      </c>
      <c r="C7" s="22" t="s">
        <v>60</v>
      </c>
      <c r="E7" s="22" t="s">
        <v>61</v>
      </c>
      <c r="G7" s="22" t="s">
        <v>62</v>
      </c>
      <c r="I7" s="22" t="s">
        <v>60</v>
      </c>
      <c r="K7" s="22" t="s">
        <v>57</v>
      </c>
    </row>
    <row r="8" spans="1:11" ht="24" x14ac:dyDescent="0.25">
      <c r="A8" s="2" t="s">
        <v>63</v>
      </c>
      <c r="C8" s="7">
        <v>853149426801</v>
      </c>
      <c r="E8" s="7">
        <v>455380110787</v>
      </c>
      <c r="F8" s="7"/>
      <c r="G8" s="7">
        <v>1083252733200</v>
      </c>
      <c r="H8" s="7"/>
      <c r="I8" s="7">
        <v>225276804388</v>
      </c>
      <c r="K8" s="17">
        <v>2.7369858847737832E-2</v>
      </c>
    </row>
    <row r="9" spans="1:11" ht="24.75" thickBot="1" x14ac:dyDescent="0.3">
      <c r="A9" s="2" t="s">
        <v>65</v>
      </c>
      <c r="C9" s="7">
        <v>171282</v>
      </c>
      <c r="E9" s="7">
        <v>0</v>
      </c>
      <c r="F9" s="7"/>
      <c r="G9" s="7">
        <v>0</v>
      </c>
      <c r="H9" s="7"/>
      <c r="I9" s="7">
        <v>171282</v>
      </c>
      <c r="K9" s="17">
        <v>2.0809795202368152E-8</v>
      </c>
    </row>
    <row r="10" spans="1:11" ht="24.75" thickBot="1" x14ac:dyDescent="0.3">
      <c r="A10" s="2" t="s">
        <v>56</v>
      </c>
      <c r="C10" s="9">
        <f>SUM(C8:C9)</f>
        <v>853149598083</v>
      </c>
      <c r="D10" s="2"/>
      <c r="E10" s="9">
        <f>SUM(E8:E9)</f>
        <v>455380110787</v>
      </c>
      <c r="F10" s="2"/>
      <c r="G10" s="9">
        <f>SUM(G8:G9)</f>
        <v>1083252733200</v>
      </c>
      <c r="H10" s="2"/>
      <c r="I10" s="19">
        <f>SUM(I8:I9)</f>
        <v>225276975670</v>
      </c>
      <c r="J10" s="2"/>
      <c r="K10" s="10">
        <f>SUM(K8:K9)</f>
        <v>2.7369879657533035E-2</v>
      </c>
    </row>
    <row r="13" spans="1:11" x14ac:dyDescent="0.45">
      <c r="K13" s="20"/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5"/>
  <sheetViews>
    <sheetView rightToLeft="1" tabSelected="1" workbookViewId="0">
      <selection activeCell="E16" sqref="E16"/>
    </sheetView>
  </sheetViews>
  <sheetFormatPr defaultRowHeight="22.5" x14ac:dyDescent="0.25"/>
  <cols>
    <col min="1" max="1" width="22.42578125" style="5" bestFit="1" customWidth="1"/>
    <col min="2" max="2" width="1" style="5" customWidth="1"/>
    <col min="3" max="3" width="24" style="5" customWidth="1"/>
    <col min="4" max="4" width="1" style="5" customWidth="1"/>
    <col min="5" max="5" width="23" style="5" customWidth="1"/>
    <col min="6" max="6" width="1" style="5" customWidth="1"/>
    <col min="7" max="7" width="32" style="5" customWidth="1"/>
    <col min="8" max="8" width="1" style="5" customWidth="1"/>
    <col min="9" max="9" width="9.140625" style="5" customWidth="1"/>
    <col min="10" max="16384" width="9.140625" style="5"/>
  </cols>
  <sheetData>
    <row r="2" spans="1:9" ht="24" x14ac:dyDescent="0.25">
      <c r="A2" s="23" t="s">
        <v>90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</row>
    <row r="3" spans="1:9" ht="24" x14ac:dyDescent="0.25">
      <c r="A3" s="23" t="s">
        <v>67</v>
      </c>
      <c r="B3" s="23" t="s">
        <v>67</v>
      </c>
      <c r="C3" s="23" t="s">
        <v>67</v>
      </c>
      <c r="D3" s="23" t="s">
        <v>67</v>
      </c>
      <c r="E3" s="23" t="s">
        <v>67</v>
      </c>
      <c r="F3" s="23" t="s">
        <v>67</v>
      </c>
      <c r="G3" s="23" t="s">
        <v>67</v>
      </c>
    </row>
    <row r="4" spans="1:9" ht="24" x14ac:dyDescent="0.25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</row>
    <row r="6" spans="1:9" ht="24" x14ac:dyDescent="0.25">
      <c r="A6" s="22" t="s">
        <v>71</v>
      </c>
      <c r="C6" s="22" t="s">
        <v>60</v>
      </c>
      <c r="E6" s="22" t="s">
        <v>82</v>
      </c>
      <c r="G6" s="22" t="s">
        <v>13</v>
      </c>
    </row>
    <row r="7" spans="1:9" ht="24" x14ac:dyDescent="0.25">
      <c r="A7" s="2" t="s">
        <v>88</v>
      </c>
      <c r="C7" s="7">
        <f>+'سرمایه‌گذاری در سهام'!I77</f>
        <v>-272333097646</v>
      </c>
      <c r="E7" s="17">
        <f>+C7/$C$9</f>
        <v>1.0402822702187224</v>
      </c>
      <c r="G7" s="17">
        <v>-3.3086932595601339E-2</v>
      </c>
    </row>
    <row r="8" spans="1:9" ht="24" x14ac:dyDescent="0.25">
      <c r="A8" s="2" t="s">
        <v>89</v>
      </c>
      <c r="C8" s="7">
        <f>+'درآمد سپرده بانکی'!E10</f>
        <v>10545402669</v>
      </c>
      <c r="E8" s="17">
        <f>+C8/$C$9</f>
        <v>-4.0282270218722438E-2</v>
      </c>
      <c r="G8" s="17">
        <v>1.2812068394133448E-3</v>
      </c>
    </row>
    <row r="9" spans="1:9" ht="24.75" thickBot="1" x14ac:dyDescent="0.3">
      <c r="A9" s="2" t="s">
        <v>56</v>
      </c>
      <c r="C9" s="9">
        <f>SUM(C7:C8)</f>
        <v>-261787694977</v>
      </c>
      <c r="D9" s="2"/>
      <c r="E9" s="10">
        <f>SUM(E7:E8)</f>
        <v>1</v>
      </c>
      <c r="F9" s="2"/>
      <c r="G9" s="10">
        <f>SUM(G7:G8)</f>
        <v>-3.1805725756187994E-2</v>
      </c>
      <c r="H9" s="2"/>
      <c r="I9" s="2"/>
    </row>
    <row r="10" spans="1:9" ht="23.25" thickTop="1" x14ac:dyDescent="0.25"/>
    <row r="11" spans="1:9" x14ac:dyDescent="0.25">
      <c r="C11" s="17"/>
      <c r="G11" s="7"/>
    </row>
    <row r="12" spans="1:9" x14ac:dyDescent="0.45">
      <c r="C12" s="21"/>
    </row>
    <row r="13" spans="1:9" x14ac:dyDescent="0.25">
      <c r="C13" s="7"/>
    </row>
    <row r="15" spans="1:9" x14ac:dyDescent="0.25">
      <c r="C15" s="7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H14" sqref="H14"/>
    </sheetView>
  </sheetViews>
  <sheetFormatPr defaultRowHeight="22.5" x14ac:dyDescent="0.25"/>
  <cols>
    <col min="1" max="1" width="17.140625" style="5" customWidth="1"/>
    <col min="2" max="2" width="1" style="5" customWidth="1"/>
    <col min="3" max="3" width="22" style="5" customWidth="1"/>
    <col min="4" max="4" width="1" style="5" customWidth="1"/>
    <col min="5" max="5" width="22" style="5" customWidth="1"/>
    <col min="6" max="6" width="1" style="5" customWidth="1"/>
    <col min="7" max="7" width="9.140625" style="5" customWidth="1"/>
    <col min="8" max="16384" width="9.140625" style="5"/>
  </cols>
  <sheetData>
    <row r="2" spans="1:5" ht="24" x14ac:dyDescent="0.25">
      <c r="A2" s="23" t="s">
        <v>90</v>
      </c>
      <c r="B2" s="23" t="s">
        <v>0</v>
      </c>
      <c r="C2" s="23" t="s">
        <v>0</v>
      </c>
      <c r="D2" s="23" t="s">
        <v>0</v>
      </c>
      <c r="E2" s="23" t="s">
        <v>0</v>
      </c>
    </row>
    <row r="3" spans="1:5" ht="24" x14ac:dyDescent="0.25">
      <c r="A3" s="23" t="s">
        <v>67</v>
      </c>
      <c r="B3" s="23" t="s">
        <v>67</v>
      </c>
      <c r="C3" s="23" t="s">
        <v>67</v>
      </c>
      <c r="D3" s="23" t="s">
        <v>67</v>
      </c>
      <c r="E3" s="23" t="s">
        <v>67</v>
      </c>
    </row>
    <row r="4" spans="1:5" ht="24" x14ac:dyDescent="0.25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</row>
    <row r="5" spans="1:5" x14ac:dyDescent="0.25">
      <c r="E5" s="5" t="s">
        <v>122</v>
      </c>
    </row>
    <row r="6" spans="1:5" ht="24" x14ac:dyDescent="0.25">
      <c r="A6" s="22" t="s">
        <v>87</v>
      </c>
      <c r="C6" s="22" t="s">
        <v>69</v>
      </c>
      <c r="E6" s="22" t="s">
        <v>123</v>
      </c>
    </row>
    <row r="7" spans="1:5" ht="24" x14ac:dyDescent="0.25">
      <c r="A7" s="22" t="s">
        <v>87</v>
      </c>
      <c r="C7" s="22" t="s">
        <v>60</v>
      </c>
      <c r="E7" s="22" t="s">
        <v>60</v>
      </c>
    </row>
    <row r="8" spans="1:5" ht="24" x14ac:dyDescent="0.25">
      <c r="A8" s="2" t="s">
        <v>87</v>
      </c>
      <c r="C8" s="7">
        <v>0</v>
      </c>
      <c r="E8" s="7">
        <v>3136</v>
      </c>
    </row>
    <row r="9" spans="1:5" ht="24" x14ac:dyDescent="0.25">
      <c r="A9" s="2" t="s">
        <v>56</v>
      </c>
      <c r="C9" s="8">
        <f>SUM(C8:C8)</f>
        <v>0</v>
      </c>
      <c r="E9" s="8">
        <f>SUM(E8:E8)</f>
        <v>3136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1"/>
  <sheetViews>
    <sheetView rightToLeft="1" topLeftCell="A52" zoomScale="85" zoomScaleNormal="85" workbookViewId="0">
      <selection activeCell="A79" sqref="A79"/>
    </sheetView>
  </sheetViews>
  <sheetFormatPr defaultRowHeight="22.5" x14ac:dyDescent="0.25"/>
  <cols>
    <col min="1" max="1" width="47.7109375" style="5" bestFit="1" customWidth="1"/>
    <col min="2" max="2" width="1" style="5" customWidth="1"/>
    <col min="3" max="3" width="23" style="5" customWidth="1"/>
    <col min="4" max="4" width="1" style="5" customWidth="1"/>
    <col min="5" max="5" width="23" style="5" customWidth="1"/>
    <col min="6" max="6" width="1" style="5" customWidth="1"/>
    <col min="7" max="7" width="23" style="5" customWidth="1"/>
    <col min="8" max="8" width="1" style="5" customWidth="1"/>
    <col min="9" max="9" width="23" style="5" customWidth="1"/>
    <col min="10" max="10" width="1" style="5" customWidth="1"/>
    <col min="11" max="11" width="23" style="5" customWidth="1"/>
    <col min="12" max="12" width="1" style="5" customWidth="1"/>
    <col min="13" max="13" width="23" style="5" customWidth="1"/>
    <col min="14" max="14" width="1" style="5" customWidth="1"/>
    <col min="15" max="15" width="23" style="5" customWidth="1"/>
    <col min="16" max="16" width="1" style="5" customWidth="1"/>
    <col min="17" max="17" width="23" style="5" customWidth="1"/>
    <col min="18" max="18" width="1" style="5" customWidth="1"/>
    <col min="19" max="19" width="23" style="5" customWidth="1"/>
    <col min="20" max="20" width="1" style="5" customWidth="1"/>
    <col min="21" max="21" width="23" style="5" customWidth="1"/>
    <col min="22" max="22" width="1" style="5" customWidth="1"/>
    <col min="23" max="23" width="9.140625" style="5" customWidth="1"/>
    <col min="24" max="16384" width="9.140625" style="5"/>
  </cols>
  <sheetData>
    <row r="2" spans="1:21" ht="24" x14ac:dyDescent="0.25">
      <c r="A2" s="23" t="s">
        <v>90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  <c r="T2" s="23" t="s">
        <v>0</v>
      </c>
      <c r="U2" s="23" t="s">
        <v>0</v>
      </c>
    </row>
    <row r="3" spans="1:21" ht="24" x14ac:dyDescent="0.25">
      <c r="A3" s="23" t="s">
        <v>67</v>
      </c>
      <c r="B3" s="23" t="s">
        <v>67</v>
      </c>
      <c r="C3" s="23" t="s">
        <v>67</v>
      </c>
      <c r="D3" s="23" t="s">
        <v>67</v>
      </c>
      <c r="E3" s="23" t="s">
        <v>67</v>
      </c>
      <c r="F3" s="23" t="s">
        <v>67</v>
      </c>
      <c r="G3" s="23" t="s">
        <v>67</v>
      </c>
      <c r="H3" s="23" t="s">
        <v>67</v>
      </c>
      <c r="I3" s="23" t="s">
        <v>67</v>
      </c>
      <c r="J3" s="23" t="s">
        <v>67</v>
      </c>
      <c r="K3" s="23" t="s">
        <v>67</v>
      </c>
      <c r="L3" s="23" t="s">
        <v>67</v>
      </c>
      <c r="M3" s="23" t="s">
        <v>67</v>
      </c>
      <c r="N3" s="23" t="s">
        <v>67</v>
      </c>
      <c r="O3" s="23" t="s">
        <v>67</v>
      </c>
      <c r="P3" s="23" t="s">
        <v>67</v>
      </c>
      <c r="Q3" s="23" t="s">
        <v>67</v>
      </c>
      <c r="R3" s="23" t="s">
        <v>67</v>
      </c>
      <c r="S3" s="23" t="s">
        <v>67</v>
      </c>
      <c r="T3" s="23" t="s">
        <v>67</v>
      </c>
      <c r="U3" s="23" t="s">
        <v>67</v>
      </c>
    </row>
    <row r="4" spans="1:21" ht="24" x14ac:dyDescent="0.25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  <c r="R4" s="23" t="s">
        <v>2</v>
      </c>
      <c r="S4" s="23" t="s">
        <v>2</v>
      </c>
      <c r="T4" s="23" t="s">
        <v>2</v>
      </c>
      <c r="U4" s="23" t="s">
        <v>2</v>
      </c>
    </row>
    <row r="6" spans="1:21" ht="24" x14ac:dyDescent="0.25">
      <c r="A6" s="22" t="s">
        <v>3</v>
      </c>
      <c r="C6" s="22" t="s">
        <v>69</v>
      </c>
      <c r="D6" s="22" t="s">
        <v>69</v>
      </c>
      <c r="E6" s="22" t="s">
        <v>69</v>
      </c>
      <c r="F6" s="22" t="s">
        <v>69</v>
      </c>
      <c r="G6" s="22" t="s">
        <v>69</v>
      </c>
      <c r="H6" s="22" t="s">
        <v>69</v>
      </c>
      <c r="I6" s="22" t="s">
        <v>69</v>
      </c>
      <c r="J6" s="22" t="s">
        <v>69</v>
      </c>
      <c r="K6" s="22" t="s">
        <v>69</v>
      </c>
      <c r="M6" s="22" t="s">
        <v>70</v>
      </c>
      <c r="N6" s="22" t="s">
        <v>70</v>
      </c>
      <c r="O6" s="22" t="s">
        <v>70</v>
      </c>
      <c r="P6" s="22" t="s">
        <v>70</v>
      </c>
      <c r="Q6" s="22" t="s">
        <v>70</v>
      </c>
      <c r="R6" s="22" t="s">
        <v>70</v>
      </c>
      <c r="S6" s="22" t="s">
        <v>70</v>
      </c>
      <c r="T6" s="22" t="s">
        <v>70</v>
      </c>
      <c r="U6" s="22" t="s">
        <v>70</v>
      </c>
    </row>
    <row r="7" spans="1:21" ht="24" x14ac:dyDescent="0.25">
      <c r="A7" s="22" t="s">
        <v>3</v>
      </c>
      <c r="C7" s="22" t="s">
        <v>79</v>
      </c>
      <c r="E7" s="22" t="s">
        <v>80</v>
      </c>
      <c r="G7" s="22" t="s">
        <v>81</v>
      </c>
      <c r="I7" s="22" t="s">
        <v>60</v>
      </c>
      <c r="K7" s="22" t="s">
        <v>82</v>
      </c>
      <c r="M7" s="22" t="s">
        <v>79</v>
      </c>
      <c r="O7" s="22" t="s">
        <v>80</v>
      </c>
      <c r="Q7" s="22" t="s">
        <v>81</v>
      </c>
      <c r="S7" s="22" t="s">
        <v>60</v>
      </c>
      <c r="U7" s="22" t="s">
        <v>82</v>
      </c>
    </row>
    <row r="8" spans="1:21" ht="24" x14ac:dyDescent="0.25">
      <c r="A8" s="2" t="s">
        <v>49</v>
      </c>
      <c r="C8" s="6">
        <v>0</v>
      </c>
      <c r="D8" s="6"/>
      <c r="E8" s="6">
        <v>0</v>
      </c>
      <c r="F8" s="6"/>
      <c r="G8" s="6">
        <v>0</v>
      </c>
      <c r="H8" s="6"/>
      <c r="I8" s="6">
        <v>0</v>
      </c>
      <c r="J8" s="6"/>
      <c r="K8" s="17">
        <v>0</v>
      </c>
      <c r="L8" s="6"/>
      <c r="M8" s="6">
        <v>0</v>
      </c>
      <c r="N8" s="6"/>
      <c r="O8" s="6">
        <v>0</v>
      </c>
      <c r="P8" s="6"/>
      <c r="Q8" s="6">
        <v>0</v>
      </c>
      <c r="R8" s="6"/>
      <c r="S8" s="6">
        <v>0</v>
      </c>
      <c r="T8" s="6"/>
      <c r="U8" s="17">
        <v>0</v>
      </c>
    </row>
    <row r="9" spans="1:21" ht="24" x14ac:dyDescent="0.25">
      <c r="A9" s="2" t="s">
        <v>91</v>
      </c>
      <c r="C9" s="6">
        <v>0</v>
      </c>
      <c r="D9" s="6"/>
      <c r="E9" s="6">
        <v>0</v>
      </c>
      <c r="F9" s="6"/>
      <c r="G9" s="6">
        <v>-3139995</v>
      </c>
      <c r="H9" s="6"/>
      <c r="I9" s="6">
        <v>-3139995</v>
      </c>
      <c r="J9" s="6"/>
      <c r="K9" s="17">
        <v>1.1529979378715152E-5</v>
      </c>
      <c r="L9" s="6"/>
      <c r="M9" s="6">
        <v>0</v>
      </c>
      <c r="N9" s="6"/>
      <c r="O9" s="6">
        <v>0</v>
      </c>
      <c r="P9" s="6"/>
      <c r="Q9" s="6">
        <v>-492007007</v>
      </c>
      <c r="R9" s="6"/>
      <c r="S9" s="6">
        <v>-492007007</v>
      </c>
      <c r="T9" s="6"/>
      <c r="U9" s="17">
        <v>1.2291969131081803E-3</v>
      </c>
    </row>
    <row r="10" spans="1:21" ht="24" x14ac:dyDescent="0.25">
      <c r="A10" s="2" t="s">
        <v>92</v>
      </c>
      <c r="C10" s="6">
        <v>0</v>
      </c>
      <c r="D10" s="6"/>
      <c r="E10" s="6">
        <v>0</v>
      </c>
      <c r="F10" s="6"/>
      <c r="G10" s="6">
        <v>1799950477</v>
      </c>
      <c r="H10" s="6"/>
      <c r="I10" s="6">
        <v>1799950477</v>
      </c>
      <c r="J10" s="6"/>
      <c r="K10" s="17">
        <v>-6.6093709966157594E-3</v>
      </c>
      <c r="L10" s="6"/>
      <c r="M10" s="6">
        <v>0</v>
      </c>
      <c r="N10" s="6"/>
      <c r="O10" s="6">
        <v>0</v>
      </c>
      <c r="P10" s="6"/>
      <c r="Q10" s="6">
        <v>1767417130</v>
      </c>
      <c r="R10" s="6"/>
      <c r="S10" s="6">
        <v>1767417130</v>
      </c>
      <c r="T10" s="6"/>
      <c r="U10" s="17">
        <v>-4.4155950006023372E-3</v>
      </c>
    </row>
    <row r="11" spans="1:21" ht="24" x14ac:dyDescent="0.25">
      <c r="A11" s="2" t="s">
        <v>93</v>
      </c>
      <c r="C11" s="6">
        <v>0</v>
      </c>
      <c r="D11" s="6"/>
      <c r="E11" s="6">
        <v>0</v>
      </c>
      <c r="F11" s="6"/>
      <c r="G11" s="6">
        <v>13130256174</v>
      </c>
      <c r="H11" s="6"/>
      <c r="I11" s="6">
        <v>13130256174</v>
      </c>
      <c r="J11" s="6"/>
      <c r="K11" s="17">
        <v>-4.8213956685748641E-2</v>
      </c>
      <c r="L11" s="6"/>
      <c r="M11" s="6">
        <v>0</v>
      </c>
      <c r="N11" s="6"/>
      <c r="O11" s="6">
        <v>0</v>
      </c>
      <c r="P11" s="6"/>
      <c r="Q11" s="6">
        <v>13130256215</v>
      </c>
      <c r="R11" s="6"/>
      <c r="S11" s="6">
        <v>13130256215</v>
      </c>
      <c r="T11" s="6"/>
      <c r="U11" s="17">
        <v>-3.2803740959318282E-2</v>
      </c>
    </row>
    <row r="12" spans="1:21" ht="24" x14ac:dyDescent="0.25">
      <c r="A12" s="2" t="s">
        <v>94</v>
      </c>
      <c r="C12" s="6">
        <v>0</v>
      </c>
      <c r="D12" s="6"/>
      <c r="E12" s="6">
        <v>0</v>
      </c>
      <c r="F12" s="6"/>
      <c r="G12" s="6">
        <v>-48490255507</v>
      </c>
      <c r="H12" s="6"/>
      <c r="I12" s="6">
        <v>-48490255507</v>
      </c>
      <c r="J12" s="6"/>
      <c r="K12" s="17">
        <v>0.17805494787868734</v>
      </c>
      <c r="L12" s="6"/>
      <c r="M12" s="6">
        <v>0</v>
      </c>
      <c r="N12" s="6"/>
      <c r="O12" s="6">
        <v>0</v>
      </c>
      <c r="P12" s="6"/>
      <c r="Q12" s="6">
        <v>-66004392922</v>
      </c>
      <c r="R12" s="6"/>
      <c r="S12" s="6">
        <v>-66004392922</v>
      </c>
      <c r="T12" s="6"/>
      <c r="U12" s="17">
        <v>0.16490089546895786</v>
      </c>
    </row>
    <row r="13" spans="1:21" ht="24" x14ac:dyDescent="0.25">
      <c r="A13" s="2" t="s">
        <v>95</v>
      </c>
      <c r="C13" s="6">
        <v>0</v>
      </c>
      <c r="D13" s="6"/>
      <c r="E13" s="6">
        <v>0</v>
      </c>
      <c r="F13" s="6"/>
      <c r="G13" s="6">
        <v>1120635551</v>
      </c>
      <c r="H13" s="6"/>
      <c r="I13" s="6">
        <v>1120635551</v>
      </c>
      <c r="J13" s="6"/>
      <c r="K13" s="17">
        <v>-4.1149443849703878E-3</v>
      </c>
      <c r="L13" s="6"/>
      <c r="M13" s="6">
        <v>0</v>
      </c>
      <c r="N13" s="6"/>
      <c r="O13" s="6">
        <v>0</v>
      </c>
      <c r="P13" s="6"/>
      <c r="Q13" s="6">
        <v>1120635551</v>
      </c>
      <c r="R13" s="6"/>
      <c r="S13" s="6">
        <v>1120635551</v>
      </c>
      <c r="T13" s="6"/>
      <c r="U13" s="17">
        <v>-2.7997198015687706E-3</v>
      </c>
    </row>
    <row r="14" spans="1:21" ht="24" x14ac:dyDescent="0.25">
      <c r="A14" s="2" t="s">
        <v>96</v>
      </c>
      <c r="C14" s="6">
        <v>0</v>
      </c>
      <c r="D14" s="6"/>
      <c r="E14" s="6">
        <v>0</v>
      </c>
      <c r="F14" s="6"/>
      <c r="G14" s="6">
        <v>-7300376810</v>
      </c>
      <c r="H14" s="6"/>
      <c r="I14" s="6">
        <v>-7300376810</v>
      </c>
      <c r="J14" s="6"/>
      <c r="K14" s="17">
        <v>2.6806792391755499E-2</v>
      </c>
      <c r="L14" s="6"/>
      <c r="M14" s="6">
        <v>0</v>
      </c>
      <c r="N14" s="6"/>
      <c r="O14" s="6">
        <v>0</v>
      </c>
      <c r="P14" s="6"/>
      <c r="Q14" s="6">
        <v>-5521510283</v>
      </c>
      <c r="R14" s="6"/>
      <c r="S14" s="6">
        <v>-5521510283</v>
      </c>
      <c r="T14" s="6"/>
      <c r="U14" s="17">
        <v>1.3794566538680768E-2</v>
      </c>
    </row>
    <row r="15" spans="1:21" ht="24" x14ac:dyDescent="0.25">
      <c r="A15" s="2" t="s">
        <v>97</v>
      </c>
      <c r="C15" s="6">
        <v>0</v>
      </c>
      <c r="D15" s="6"/>
      <c r="E15" s="6">
        <v>0</v>
      </c>
      <c r="F15" s="6"/>
      <c r="G15" s="6">
        <v>-25350826566</v>
      </c>
      <c r="H15" s="6"/>
      <c r="I15" s="6">
        <v>-25350826566</v>
      </c>
      <c r="J15" s="6"/>
      <c r="K15" s="17">
        <v>9.308757101185329E-2</v>
      </c>
      <c r="L15" s="6"/>
      <c r="M15" s="6">
        <v>0</v>
      </c>
      <c r="N15" s="6"/>
      <c r="O15" s="6">
        <v>0</v>
      </c>
      <c r="P15" s="6"/>
      <c r="Q15" s="6">
        <v>-27304254694</v>
      </c>
      <c r="R15" s="6"/>
      <c r="S15" s="6">
        <v>-27304254694</v>
      </c>
      <c r="T15" s="6"/>
      <c r="U15" s="17">
        <v>6.8215096750815871E-2</v>
      </c>
    </row>
    <row r="16" spans="1:21" ht="24" x14ac:dyDescent="0.25">
      <c r="A16" s="2" t="s">
        <v>98</v>
      </c>
      <c r="C16" s="6">
        <v>0</v>
      </c>
      <c r="D16" s="6"/>
      <c r="E16" s="6">
        <v>0</v>
      </c>
      <c r="F16" s="6"/>
      <c r="G16" s="6">
        <v>540246164</v>
      </c>
      <c r="H16" s="6"/>
      <c r="I16" s="6">
        <v>540246164</v>
      </c>
      <c r="J16" s="6"/>
      <c r="K16" s="17">
        <v>-1.9837697608913276E-3</v>
      </c>
      <c r="L16" s="6"/>
      <c r="M16" s="6">
        <v>0</v>
      </c>
      <c r="N16" s="6"/>
      <c r="O16" s="6">
        <v>0</v>
      </c>
      <c r="P16" s="6"/>
      <c r="Q16" s="6">
        <v>540246164</v>
      </c>
      <c r="R16" s="6"/>
      <c r="S16" s="6">
        <v>540246164</v>
      </c>
      <c r="T16" s="6"/>
      <c r="U16" s="17">
        <v>-1.3497143489001888E-3</v>
      </c>
    </row>
    <row r="17" spans="1:21" ht="24" x14ac:dyDescent="0.25">
      <c r="A17" s="2" t="s">
        <v>99</v>
      </c>
      <c r="C17" s="6">
        <v>0</v>
      </c>
      <c r="D17" s="6"/>
      <c r="E17" s="6">
        <v>0</v>
      </c>
      <c r="F17" s="6"/>
      <c r="G17" s="6">
        <v>585878537</v>
      </c>
      <c r="H17" s="6"/>
      <c r="I17" s="6">
        <v>585878537</v>
      </c>
      <c r="J17" s="6"/>
      <c r="K17" s="17">
        <v>-2.1513306390748403E-3</v>
      </c>
      <c r="L17" s="6"/>
      <c r="M17" s="6">
        <v>0</v>
      </c>
      <c r="N17" s="6"/>
      <c r="O17" s="6">
        <v>0</v>
      </c>
      <c r="P17" s="6"/>
      <c r="Q17" s="6">
        <v>1187747210</v>
      </c>
      <c r="R17" s="6"/>
      <c r="S17" s="6">
        <v>1187747210</v>
      </c>
      <c r="T17" s="6"/>
      <c r="U17" s="17">
        <v>-2.9673870154553581E-3</v>
      </c>
    </row>
    <row r="18" spans="1:21" ht="24" x14ac:dyDescent="0.25">
      <c r="A18" s="2" t="s">
        <v>100</v>
      </c>
      <c r="C18" s="6">
        <v>0</v>
      </c>
      <c r="D18" s="6"/>
      <c r="E18" s="6">
        <v>0</v>
      </c>
      <c r="F18" s="6"/>
      <c r="G18" s="6">
        <v>-11306697290</v>
      </c>
      <c r="H18" s="6"/>
      <c r="I18" s="6">
        <v>-11306697290</v>
      </c>
      <c r="J18" s="6"/>
      <c r="K18" s="17">
        <v>4.1517896237119642E-2</v>
      </c>
      <c r="L18" s="6"/>
      <c r="M18" s="6">
        <v>0</v>
      </c>
      <c r="N18" s="6"/>
      <c r="O18" s="6">
        <v>0</v>
      </c>
      <c r="P18" s="6"/>
      <c r="Q18" s="6">
        <v>-9667644236</v>
      </c>
      <c r="R18" s="6"/>
      <c r="S18" s="6">
        <v>-9667644236</v>
      </c>
      <c r="T18" s="6"/>
      <c r="U18" s="17">
        <v>2.4152986203140176E-2</v>
      </c>
    </row>
    <row r="19" spans="1:21" ht="24" x14ac:dyDescent="0.25">
      <c r="A19" s="2" t="s">
        <v>101</v>
      </c>
      <c r="C19" s="6">
        <v>0</v>
      </c>
      <c r="D19" s="6"/>
      <c r="E19" s="6">
        <v>0</v>
      </c>
      <c r="F19" s="6"/>
      <c r="G19" s="6">
        <v>-4759300830</v>
      </c>
      <c r="H19" s="6"/>
      <c r="I19" s="6">
        <v>-4759300830</v>
      </c>
      <c r="J19" s="6"/>
      <c r="K19" s="17">
        <v>1.7476027964057877E-2</v>
      </c>
      <c r="L19" s="6"/>
      <c r="M19" s="6">
        <v>0</v>
      </c>
      <c r="N19" s="6"/>
      <c r="O19" s="6">
        <v>0</v>
      </c>
      <c r="P19" s="6"/>
      <c r="Q19" s="6">
        <v>-4759300830</v>
      </c>
      <c r="R19" s="6"/>
      <c r="S19" s="6">
        <v>-4759300830</v>
      </c>
      <c r="T19" s="6"/>
      <c r="U19" s="17">
        <v>1.1890314173491436E-2</v>
      </c>
    </row>
    <row r="20" spans="1:21" ht="24" x14ac:dyDescent="0.25">
      <c r="A20" s="2" t="s">
        <v>102</v>
      </c>
      <c r="C20" s="6">
        <v>0</v>
      </c>
      <c r="D20" s="6"/>
      <c r="E20" s="6">
        <v>0</v>
      </c>
      <c r="F20" s="6"/>
      <c r="G20" s="6">
        <v>3601572746</v>
      </c>
      <c r="H20" s="6"/>
      <c r="I20" s="6">
        <v>3601572746</v>
      </c>
      <c r="J20" s="6"/>
      <c r="K20" s="17">
        <v>-1.3224880769658075E-2</v>
      </c>
      <c r="L20" s="6"/>
      <c r="M20" s="6">
        <v>0</v>
      </c>
      <c r="N20" s="6"/>
      <c r="O20" s="6">
        <v>0</v>
      </c>
      <c r="P20" s="6"/>
      <c r="Q20" s="6">
        <v>3601572746</v>
      </c>
      <c r="R20" s="6"/>
      <c r="S20" s="6">
        <v>3601572746</v>
      </c>
      <c r="T20" s="6"/>
      <c r="U20" s="17">
        <v>-8.9979249049958188E-3</v>
      </c>
    </row>
    <row r="21" spans="1:21" ht="24" x14ac:dyDescent="0.25">
      <c r="A21" s="2" t="s">
        <v>103</v>
      </c>
      <c r="C21" s="6">
        <v>0</v>
      </c>
      <c r="D21" s="6"/>
      <c r="E21" s="6">
        <v>0</v>
      </c>
      <c r="F21" s="6"/>
      <c r="G21" s="6">
        <v>-54404707453</v>
      </c>
      <c r="H21" s="6"/>
      <c r="I21" s="6">
        <v>-54404707453</v>
      </c>
      <c r="J21" s="6"/>
      <c r="K21" s="17">
        <v>0.19977266047816017</v>
      </c>
      <c r="L21" s="6"/>
      <c r="M21" s="6">
        <v>0</v>
      </c>
      <c r="N21" s="6"/>
      <c r="O21" s="6">
        <v>0</v>
      </c>
      <c r="P21" s="6"/>
      <c r="Q21" s="6">
        <v>-61433364883</v>
      </c>
      <c r="R21" s="6"/>
      <c r="S21" s="6">
        <v>-61433364883</v>
      </c>
      <c r="T21" s="6"/>
      <c r="U21" s="17">
        <v>0.15348094925817202</v>
      </c>
    </row>
    <row r="22" spans="1:21" ht="24" x14ac:dyDescent="0.25">
      <c r="A22" s="2" t="s">
        <v>104</v>
      </c>
      <c r="C22" s="6">
        <v>0</v>
      </c>
      <c r="D22" s="6"/>
      <c r="E22" s="6">
        <v>0</v>
      </c>
      <c r="F22" s="6"/>
      <c r="G22" s="6">
        <v>3128144345</v>
      </c>
      <c r="H22" s="6"/>
      <c r="I22" s="6">
        <v>3128144345</v>
      </c>
      <c r="J22" s="6"/>
      <c r="K22" s="17">
        <v>-1.1486464084017465E-2</v>
      </c>
      <c r="L22" s="6"/>
      <c r="M22" s="6">
        <v>0</v>
      </c>
      <c r="N22" s="6"/>
      <c r="O22" s="6">
        <v>0</v>
      </c>
      <c r="P22" s="6"/>
      <c r="Q22" s="6">
        <v>3128144345</v>
      </c>
      <c r="R22" s="6"/>
      <c r="S22" s="6">
        <v>3128144345</v>
      </c>
      <c r="T22" s="6"/>
      <c r="U22" s="17">
        <v>-7.8151435201629354E-3</v>
      </c>
    </row>
    <row r="23" spans="1:21" ht="24" x14ac:dyDescent="0.25">
      <c r="A23" s="2" t="s">
        <v>107</v>
      </c>
      <c r="C23" s="6">
        <v>0</v>
      </c>
      <c r="D23" s="6"/>
      <c r="E23" s="6">
        <v>0</v>
      </c>
      <c r="F23" s="6"/>
      <c r="G23" s="6">
        <v>1036607279</v>
      </c>
      <c r="H23" s="6"/>
      <c r="I23" s="6">
        <v>1036607279</v>
      </c>
      <c r="J23" s="6"/>
      <c r="K23" s="17">
        <v>-3.806394771550918E-3</v>
      </c>
      <c r="L23" s="6"/>
      <c r="M23" s="6">
        <v>0</v>
      </c>
      <c r="N23" s="6"/>
      <c r="O23" s="6">
        <v>0</v>
      </c>
      <c r="P23" s="6"/>
      <c r="Q23" s="6">
        <v>1036607279</v>
      </c>
      <c r="R23" s="6"/>
      <c r="S23" s="6">
        <v>1036607279</v>
      </c>
      <c r="T23" s="6"/>
      <c r="U23" s="17">
        <v>-2.5897892699163734E-3</v>
      </c>
    </row>
    <row r="24" spans="1:21" ht="24" x14ac:dyDescent="0.25">
      <c r="A24" s="2" t="s">
        <v>108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17">
        <v>0</v>
      </c>
      <c r="L24" s="6"/>
      <c r="M24" s="6">
        <v>0</v>
      </c>
      <c r="N24" s="6"/>
      <c r="O24" s="6">
        <v>0</v>
      </c>
      <c r="P24" s="6"/>
      <c r="Q24" s="6">
        <v>412701032</v>
      </c>
      <c r="R24" s="6"/>
      <c r="S24" s="6">
        <v>412701032</v>
      </c>
      <c r="T24" s="6"/>
      <c r="U24" s="17">
        <v>-1.0310642477719028E-3</v>
      </c>
    </row>
    <row r="25" spans="1:21" ht="24" x14ac:dyDescent="0.25">
      <c r="A25" s="2" t="s">
        <v>109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17">
        <v>0</v>
      </c>
      <c r="L25" s="6"/>
      <c r="M25" s="6">
        <v>0</v>
      </c>
      <c r="N25" s="6"/>
      <c r="O25" s="6">
        <v>0</v>
      </c>
      <c r="P25" s="6"/>
      <c r="Q25" s="6">
        <v>2878053460</v>
      </c>
      <c r="R25" s="6"/>
      <c r="S25" s="6">
        <v>2878053460</v>
      </c>
      <c r="T25" s="6"/>
      <c r="U25" s="17">
        <v>-7.1903334270853533E-3</v>
      </c>
    </row>
    <row r="26" spans="1:21" ht="24" x14ac:dyDescent="0.25">
      <c r="A26" s="2" t="s">
        <v>110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17">
        <v>0</v>
      </c>
      <c r="L26" s="6"/>
      <c r="M26" s="6">
        <v>0</v>
      </c>
      <c r="N26" s="6"/>
      <c r="O26" s="6">
        <v>0</v>
      </c>
      <c r="P26" s="6"/>
      <c r="Q26" s="6">
        <v>230045373</v>
      </c>
      <c r="R26" s="6"/>
      <c r="S26" s="6">
        <v>230045373</v>
      </c>
      <c r="T26" s="6"/>
      <c r="U26" s="17">
        <v>-5.74729746412778E-4</v>
      </c>
    </row>
    <row r="27" spans="1:21" ht="24" x14ac:dyDescent="0.25">
      <c r="A27" s="2" t="s">
        <v>111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17">
        <v>0</v>
      </c>
      <c r="L27" s="6"/>
      <c r="M27" s="6">
        <v>0</v>
      </c>
      <c r="N27" s="6"/>
      <c r="O27" s="6">
        <v>0</v>
      </c>
      <c r="P27" s="6"/>
      <c r="Q27" s="6">
        <v>22179418</v>
      </c>
      <c r="R27" s="6"/>
      <c r="S27" s="6">
        <v>22179418</v>
      </c>
      <c r="T27" s="6"/>
      <c r="U27" s="17">
        <v>-5.5411552584120024E-5</v>
      </c>
    </row>
    <row r="28" spans="1:21" ht="24" x14ac:dyDescent="0.25">
      <c r="A28" s="2" t="s">
        <v>112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17">
        <v>0</v>
      </c>
      <c r="L28" s="6"/>
      <c r="M28" s="6">
        <v>0</v>
      </c>
      <c r="N28" s="6"/>
      <c r="O28" s="6">
        <v>0</v>
      </c>
      <c r="P28" s="6"/>
      <c r="Q28" s="6">
        <v>2872986755</v>
      </c>
      <c r="R28" s="6"/>
      <c r="S28" s="6">
        <v>2872986755</v>
      </c>
      <c r="T28" s="6"/>
      <c r="U28" s="17">
        <v>-7.1776751151974702E-3</v>
      </c>
    </row>
    <row r="29" spans="1:21" ht="24" x14ac:dyDescent="0.25">
      <c r="A29" s="2" t="s">
        <v>113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17">
        <v>0</v>
      </c>
      <c r="L29" s="6"/>
      <c r="M29" s="6">
        <v>0</v>
      </c>
      <c r="N29" s="6"/>
      <c r="O29" s="6">
        <v>0</v>
      </c>
      <c r="P29" s="6"/>
      <c r="Q29" s="6">
        <v>3468072186</v>
      </c>
      <c r="R29" s="6"/>
      <c r="S29" s="6">
        <v>3468072186</v>
      </c>
      <c r="T29" s="6"/>
      <c r="U29" s="17">
        <v>-8.664396166755281E-3</v>
      </c>
    </row>
    <row r="30" spans="1:21" ht="24" x14ac:dyDescent="0.25">
      <c r="A30" s="2" t="s">
        <v>114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17">
        <v>0</v>
      </c>
      <c r="L30" s="6"/>
      <c r="M30" s="6">
        <v>0</v>
      </c>
      <c r="N30" s="6"/>
      <c r="O30" s="6">
        <v>0</v>
      </c>
      <c r="P30" s="6"/>
      <c r="Q30" s="6">
        <v>21588772</v>
      </c>
      <c r="R30" s="6"/>
      <c r="S30" s="6">
        <v>21588772</v>
      </c>
      <c r="T30" s="6"/>
      <c r="U30" s="17">
        <v>-5.393592270566243E-5</v>
      </c>
    </row>
    <row r="31" spans="1:21" ht="24" x14ac:dyDescent="0.25">
      <c r="A31" s="2" t="s">
        <v>115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J31" s="6"/>
      <c r="K31" s="17">
        <v>0</v>
      </c>
      <c r="L31" s="6"/>
      <c r="M31" s="6">
        <v>0</v>
      </c>
      <c r="N31" s="6"/>
      <c r="O31" s="6">
        <v>0</v>
      </c>
      <c r="P31" s="6"/>
      <c r="Q31" s="6">
        <v>560977788</v>
      </c>
      <c r="R31" s="6"/>
      <c r="S31" s="6">
        <v>560977788</v>
      </c>
      <c r="T31" s="6"/>
      <c r="U31" s="17">
        <v>-1.4015088312184446E-3</v>
      </c>
    </row>
    <row r="32" spans="1:21" ht="24" x14ac:dyDescent="0.25">
      <c r="A32" s="2" t="s">
        <v>116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J32" s="6"/>
      <c r="K32" s="17">
        <v>0</v>
      </c>
      <c r="L32" s="6"/>
      <c r="M32" s="6">
        <v>0</v>
      </c>
      <c r="N32" s="6"/>
      <c r="O32" s="6">
        <v>0</v>
      </c>
      <c r="P32" s="6"/>
      <c r="Q32" s="6">
        <v>-80696009</v>
      </c>
      <c r="R32" s="6"/>
      <c r="S32" s="6">
        <v>-80696009</v>
      </c>
      <c r="T32" s="6"/>
      <c r="U32" s="17">
        <v>2.0160543193839092E-4</v>
      </c>
    </row>
    <row r="33" spans="1:21" ht="24" x14ac:dyDescent="0.25">
      <c r="A33" s="2" t="s">
        <v>117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J33" s="6"/>
      <c r="K33" s="17">
        <v>0</v>
      </c>
      <c r="L33" s="6"/>
      <c r="M33" s="6">
        <v>0</v>
      </c>
      <c r="N33" s="6"/>
      <c r="O33" s="6">
        <v>0</v>
      </c>
      <c r="P33" s="6"/>
      <c r="Q33" s="6">
        <v>-13697612</v>
      </c>
      <c r="R33" s="6"/>
      <c r="S33" s="6">
        <v>-13697612</v>
      </c>
      <c r="T33" s="6"/>
      <c r="U33" s="17">
        <v>3.4221184145358253E-5</v>
      </c>
    </row>
    <row r="34" spans="1:21" ht="24" x14ac:dyDescent="0.25">
      <c r="A34" s="2" t="s">
        <v>118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17">
        <v>0</v>
      </c>
      <c r="L34" s="6"/>
      <c r="M34" s="6">
        <v>0</v>
      </c>
      <c r="N34" s="6"/>
      <c r="O34" s="6">
        <v>0</v>
      </c>
      <c r="P34" s="6"/>
      <c r="Q34" s="6">
        <v>16196449029</v>
      </c>
      <c r="R34" s="6"/>
      <c r="S34" s="6">
        <v>16196449029</v>
      </c>
      <c r="T34" s="6"/>
      <c r="U34" s="17">
        <v>-4.046410897916497E-2</v>
      </c>
    </row>
    <row r="35" spans="1:21" ht="24" x14ac:dyDescent="0.25">
      <c r="A35" s="2" t="s">
        <v>119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J35" s="6"/>
      <c r="K35" s="17">
        <v>0</v>
      </c>
      <c r="L35" s="6"/>
      <c r="M35" s="6">
        <v>0</v>
      </c>
      <c r="N35" s="6"/>
      <c r="O35" s="6">
        <v>0</v>
      </c>
      <c r="P35" s="6"/>
      <c r="Q35" s="6">
        <v>1508162735</v>
      </c>
      <c r="R35" s="6"/>
      <c r="S35" s="6">
        <v>1508162735</v>
      </c>
      <c r="T35" s="6"/>
      <c r="U35" s="17">
        <v>-3.7678914160805652E-3</v>
      </c>
    </row>
    <row r="36" spans="1:21" ht="24" x14ac:dyDescent="0.25">
      <c r="A36" s="2" t="s">
        <v>41</v>
      </c>
      <c r="C36" s="6">
        <v>0</v>
      </c>
      <c r="D36" s="6"/>
      <c r="E36" s="6">
        <v>-4375569083</v>
      </c>
      <c r="F36" s="6"/>
      <c r="G36" s="6">
        <v>0</v>
      </c>
      <c r="H36" s="6"/>
      <c r="I36" s="6">
        <v>-4375569083</v>
      </c>
      <c r="J36" s="6"/>
      <c r="K36" s="17">
        <v>1.6066975042041014E-2</v>
      </c>
      <c r="L36" s="6"/>
      <c r="M36" s="6">
        <v>0</v>
      </c>
      <c r="N36" s="6"/>
      <c r="O36" s="6">
        <v>733369881</v>
      </c>
      <c r="P36" s="6"/>
      <c r="Q36" s="6">
        <v>0</v>
      </c>
      <c r="R36" s="6"/>
      <c r="S36" s="6">
        <v>733369881</v>
      </c>
      <c r="T36" s="6"/>
      <c r="U36" s="17">
        <v>-1.8322015358852672E-3</v>
      </c>
    </row>
    <row r="37" spans="1:21" ht="24" x14ac:dyDescent="0.25">
      <c r="A37" s="2" t="s">
        <v>23</v>
      </c>
      <c r="C37" s="6">
        <v>0</v>
      </c>
      <c r="D37" s="6"/>
      <c r="E37" s="6">
        <v>-14274215901</v>
      </c>
      <c r="F37" s="6"/>
      <c r="G37" s="6">
        <v>0</v>
      </c>
      <c r="H37" s="6"/>
      <c r="I37" s="6">
        <v>-14274215901</v>
      </c>
      <c r="J37" s="6"/>
      <c r="K37" s="17">
        <v>5.2414546833946529E-2</v>
      </c>
      <c r="L37" s="6"/>
      <c r="M37" s="6">
        <v>0</v>
      </c>
      <c r="N37" s="6"/>
      <c r="O37" s="6">
        <v>-4710364509</v>
      </c>
      <c r="P37" s="6"/>
      <c r="Q37" s="6">
        <v>0</v>
      </c>
      <c r="R37" s="6"/>
      <c r="S37" s="6">
        <v>-4710364509</v>
      </c>
      <c r="T37" s="6"/>
      <c r="U37" s="17">
        <v>1.1768054990479291E-2</v>
      </c>
    </row>
    <row r="38" spans="1:21" ht="24" x14ac:dyDescent="0.25">
      <c r="A38" s="2" t="s">
        <v>34</v>
      </c>
      <c r="C38" s="6">
        <v>0</v>
      </c>
      <c r="D38" s="6"/>
      <c r="E38" s="6">
        <v>789215608</v>
      </c>
      <c r="F38" s="6"/>
      <c r="G38" s="6">
        <v>0</v>
      </c>
      <c r="H38" s="6"/>
      <c r="I38" s="6">
        <v>789215608</v>
      </c>
      <c r="J38" s="6"/>
      <c r="K38" s="17">
        <v>-2.8979790367819505E-3</v>
      </c>
      <c r="L38" s="6"/>
      <c r="M38" s="6">
        <v>0</v>
      </c>
      <c r="N38" s="6"/>
      <c r="O38" s="6">
        <v>-1408878887</v>
      </c>
      <c r="P38" s="6"/>
      <c r="Q38" s="6">
        <v>0</v>
      </c>
      <c r="R38" s="6"/>
      <c r="S38" s="6">
        <v>-1408878887</v>
      </c>
      <c r="T38" s="6"/>
      <c r="U38" s="17">
        <v>3.5198473887663325E-3</v>
      </c>
    </row>
    <row r="39" spans="1:21" ht="24" x14ac:dyDescent="0.25">
      <c r="A39" s="2" t="s">
        <v>26</v>
      </c>
      <c r="C39" s="6">
        <v>0</v>
      </c>
      <c r="D39" s="6"/>
      <c r="E39" s="6">
        <v>-13323672555</v>
      </c>
      <c r="F39" s="6"/>
      <c r="G39" s="6">
        <v>0</v>
      </c>
      <c r="H39" s="6"/>
      <c r="I39" s="6">
        <v>-13323672555</v>
      </c>
      <c r="J39" s="6"/>
      <c r="K39" s="17">
        <v>4.8924176569677028E-2</v>
      </c>
      <c r="L39" s="6"/>
      <c r="M39" s="6">
        <v>0</v>
      </c>
      <c r="N39" s="6"/>
      <c r="O39" s="6">
        <v>-47476723142</v>
      </c>
      <c r="P39" s="6"/>
      <c r="Q39" s="6">
        <v>0</v>
      </c>
      <c r="R39" s="6"/>
      <c r="S39" s="6">
        <v>-47476723142</v>
      </c>
      <c r="T39" s="6"/>
      <c r="U39" s="17">
        <v>0.11861262278859802</v>
      </c>
    </row>
    <row r="40" spans="1:21" ht="24" x14ac:dyDescent="0.25">
      <c r="A40" s="2" t="s">
        <v>18</v>
      </c>
      <c r="C40" s="6">
        <v>0</v>
      </c>
      <c r="D40" s="6"/>
      <c r="E40" s="6">
        <v>-17116908061</v>
      </c>
      <c r="F40" s="6"/>
      <c r="G40" s="6">
        <v>0</v>
      </c>
      <c r="H40" s="6"/>
      <c r="I40" s="6">
        <v>-17116908061</v>
      </c>
      <c r="J40" s="6"/>
      <c r="K40" s="17">
        <v>6.2852837972892678E-2</v>
      </c>
      <c r="L40" s="6"/>
      <c r="M40" s="6">
        <v>0</v>
      </c>
      <c r="N40" s="6"/>
      <c r="O40" s="6">
        <v>-40174350668</v>
      </c>
      <c r="P40" s="6"/>
      <c r="Q40" s="6">
        <v>0</v>
      </c>
      <c r="R40" s="6"/>
      <c r="S40" s="6">
        <v>-40174350668</v>
      </c>
      <c r="T40" s="6"/>
      <c r="U40" s="17">
        <v>0.10036887102144697</v>
      </c>
    </row>
    <row r="41" spans="1:21" ht="24" x14ac:dyDescent="0.25">
      <c r="A41" s="2" t="s">
        <v>38</v>
      </c>
      <c r="C41" s="6">
        <v>0</v>
      </c>
      <c r="D41" s="6"/>
      <c r="E41" s="6">
        <v>19876072724</v>
      </c>
      <c r="F41" s="6"/>
      <c r="G41" s="6">
        <v>0</v>
      </c>
      <c r="H41" s="6"/>
      <c r="I41" s="6">
        <v>19876072724</v>
      </c>
      <c r="J41" s="6"/>
      <c r="K41" s="17">
        <v>-7.2984418331100115E-2</v>
      </c>
      <c r="L41" s="6"/>
      <c r="M41" s="6">
        <v>0</v>
      </c>
      <c r="N41" s="6"/>
      <c r="O41" s="6">
        <v>-45561047371</v>
      </c>
      <c r="P41" s="6"/>
      <c r="Q41" s="6">
        <v>0</v>
      </c>
      <c r="R41" s="6"/>
      <c r="S41" s="6">
        <v>-45561047371</v>
      </c>
      <c r="T41" s="6"/>
      <c r="U41" s="17">
        <v>0.11382662846183565</v>
      </c>
    </row>
    <row r="42" spans="1:21" ht="24" x14ac:dyDescent="0.25">
      <c r="A42" s="2" t="s">
        <v>55</v>
      </c>
      <c r="C42" s="6">
        <v>0</v>
      </c>
      <c r="D42" s="6"/>
      <c r="E42" s="6">
        <v>450135511</v>
      </c>
      <c r="F42" s="6"/>
      <c r="G42" s="6">
        <v>0</v>
      </c>
      <c r="H42" s="6"/>
      <c r="I42" s="6">
        <v>450135511</v>
      </c>
      <c r="J42" s="6"/>
      <c r="K42" s="17">
        <v>-1.6528858037854861E-3</v>
      </c>
      <c r="L42" s="6"/>
      <c r="M42" s="6">
        <v>0</v>
      </c>
      <c r="N42" s="6"/>
      <c r="O42" s="6">
        <v>450135511</v>
      </c>
      <c r="P42" s="6"/>
      <c r="Q42" s="6">
        <v>0</v>
      </c>
      <c r="R42" s="6"/>
      <c r="S42" s="6">
        <v>450135511</v>
      </c>
      <c r="T42" s="6"/>
      <c r="U42" s="17">
        <v>-1.1245880093768122E-3</v>
      </c>
    </row>
    <row r="43" spans="1:21" ht="24" x14ac:dyDescent="0.25">
      <c r="A43" s="2" t="s">
        <v>46</v>
      </c>
      <c r="C43" s="6">
        <v>0</v>
      </c>
      <c r="D43" s="6"/>
      <c r="E43" s="6">
        <v>-2705970501</v>
      </c>
      <c r="F43" s="6"/>
      <c r="G43" s="6">
        <v>0</v>
      </c>
      <c r="H43" s="6"/>
      <c r="I43" s="6">
        <v>-2705970501</v>
      </c>
      <c r="J43" s="6"/>
      <c r="K43" s="17">
        <v>9.936252788918935E-3</v>
      </c>
      <c r="L43" s="6"/>
      <c r="M43" s="6">
        <v>0</v>
      </c>
      <c r="N43" s="6"/>
      <c r="O43" s="6">
        <v>-2705970501</v>
      </c>
      <c r="P43" s="6"/>
      <c r="Q43" s="6">
        <v>0</v>
      </c>
      <c r="R43" s="6"/>
      <c r="S43" s="6">
        <v>-2705970501</v>
      </c>
      <c r="T43" s="6"/>
      <c r="U43" s="17">
        <v>6.7604130418227881E-3</v>
      </c>
    </row>
    <row r="44" spans="1:21" ht="24" x14ac:dyDescent="0.25">
      <c r="A44" s="2" t="s">
        <v>15</v>
      </c>
      <c r="C44" s="6">
        <v>0</v>
      </c>
      <c r="D44" s="6"/>
      <c r="E44" s="6">
        <v>-7276432351</v>
      </c>
      <c r="F44" s="6"/>
      <c r="G44" s="6">
        <v>0</v>
      </c>
      <c r="H44" s="6"/>
      <c r="I44" s="6">
        <v>-7276432351</v>
      </c>
      <c r="J44" s="6"/>
      <c r="K44" s="17">
        <v>2.6718868965602115E-2</v>
      </c>
      <c r="L44" s="6"/>
      <c r="M44" s="6">
        <v>0</v>
      </c>
      <c r="N44" s="6"/>
      <c r="O44" s="6">
        <v>-972170595</v>
      </c>
      <c r="P44" s="6"/>
      <c r="Q44" s="6">
        <v>0</v>
      </c>
      <c r="R44" s="6"/>
      <c r="S44" s="6">
        <v>-972170595</v>
      </c>
      <c r="T44" s="6"/>
      <c r="U44" s="17">
        <v>2.4288050320156167E-3</v>
      </c>
    </row>
    <row r="45" spans="1:21" ht="24" x14ac:dyDescent="0.25">
      <c r="A45" s="2" t="s">
        <v>30</v>
      </c>
      <c r="C45" s="6">
        <v>0</v>
      </c>
      <c r="D45" s="6"/>
      <c r="E45" s="6">
        <v>-8539892127</v>
      </c>
      <c r="F45" s="6"/>
      <c r="G45" s="6">
        <v>0</v>
      </c>
      <c r="H45" s="6"/>
      <c r="I45" s="6">
        <v>-8539892127</v>
      </c>
      <c r="J45" s="6"/>
      <c r="K45" s="17">
        <v>3.1358260163077294E-2</v>
      </c>
      <c r="L45" s="6"/>
      <c r="M45" s="6">
        <v>0</v>
      </c>
      <c r="N45" s="6"/>
      <c r="O45" s="6">
        <v>-9775142388</v>
      </c>
      <c r="P45" s="6"/>
      <c r="Q45" s="6">
        <v>0</v>
      </c>
      <c r="R45" s="6"/>
      <c r="S45" s="6">
        <v>-9775142388</v>
      </c>
      <c r="T45" s="6"/>
      <c r="U45" s="17">
        <v>2.4421552290052093E-2</v>
      </c>
    </row>
    <row r="46" spans="1:21" ht="24" x14ac:dyDescent="0.25">
      <c r="A46" s="2" t="s">
        <v>43</v>
      </c>
      <c r="C46" s="6">
        <v>0</v>
      </c>
      <c r="D46" s="6"/>
      <c r="E46" s="6">
        <v>82661989</v>
      </c>
      <c r="F46" s="6"/>
      <c r="G46" s="6">
        <v>0</v>
      </c>
      <c r="H46" s="6"/>
      <c r="I46" s="6">
        <v>82661989</v>
      </c>
      <c r="J46" s="6"/>
      <c r="K46" s="17">
        <v>-3.0353265803721941E-4</v>
      </c>
      <c r="L46" s="6"/>
      <c r="M46" s="6">
        <v>0</v>
      </c>
      <c r="N46" s="6"/>
      <c r="O46" s="6">
        <v>1728994134</v>
      </c>
      <c r="P46" s="6"/>
      <c r="Q46" s="6">
        <v>0</v>
      </c>
      <c r="R46" s="6"/>
      <c r="S46" s="6">
        <v>1728994134</v>
      </c>
      <c r="T46" s="6"/>
      <c r="U46" s="17">
        <v>-4.3196015952166131E-3</v>
      </c>
    </row>
    <row r="47" spans="1:21" ht="24" x14ac:dyDescent="0.25">
      <c r="A47" s="2" t="s">
        <v>27</v>
      </c>
      <c r="C47" s="6">
        <v>0</v>
      </c>
      <c r="D47" s="6"/>
      <c r="E47" s="6">
        <v>85843994014</v>
      </c>
      <c r="F47" s="6"/>
      <c r="G47" s="6">
        <v>0</v>
      </c>
      <c r="H47" s="6"/>
      <c r="I47" s="6">
        <v>85843994014</v>
      </c>
      <c r="J47" s="6"/>
      <c r="K47" s="17">
        <v>-0.31521689708676831</v>
      </c>
      <c r="L47" s="6"/>
      <c r="M47" s="6">
        <v>0</v>
      </c>
      <c r="N47" s="6"/>
      <c r="O47" s="6">
        <v>106479739627</v>
      </c>
      <c r="P47" s="6"/>
      <c r="Q47" s="6">
        <v>0</v>
      </c>
      <c r="R47" s="6"/>
      <c r="S47" s="6">
        <v>106479739627</v>
      </c>
      <c r="T47" s="6"/>
      <c r="U47" s="17">
        <v>-0.26602175456023774</v>
      </c>
    </row>
    <row r="48" spans="1:21" ht="24" x14ac:dyDescent="0.25">
      <c r="A48" s="2" t="s">
        <v>21</v>
      </c>
      <c r="C48" s="6">
        <v>0</v>
      </c>
      <c r="D48" s="6"/>
      <c r="E48" s="6">
        <v>975908587</v>
      </c>
      <c r="F48" s="6"/>
      <c r="G48" s="6">
        <v>0</v>
      </c>
      <c r="H48" s="6"/>
      <c r="I48" s="6">
        <v>975908587</v>
      </c>
      <c r="J48" s="6"/>
      <c r="K48" s="17">
        <v>-3.5835107647053713E-3</v>
      </c>
      <c r="L48" s="6"/>
      <c r="M48" s="6">
        <v>0</v>
      </c>
      <c r="N48" s="6"/>
      <c r="O48" s="6">
        <v>4366422617</v>
      </c>
      <c r="P48" s="6"/>
      <c r="Q48" s="6">
        <v>0</v>
      </c>
      <c r="R48" s="6"/>
      <c r="S48" s="6">
        <v>4366422617</v>
      </c>
      <c r="T48" s="6"/>
      <c r="U48" s="17">
        <v>-1.0908773911307613E-2</v>
      </c>
    </row>
    <row r="49" spans="1:21" ht="24" x14ac:dyDescent="0.25">
      <c r="A49" s="2" t="s">
        <v>29</v>
      </c>
      <c r="C49" s="6">
        <v>0</v>
      </c>
      <c r="D49" s="6"/>
      <c r="E49" s="6">
        <v>-569089072</v>
      </c>
      <c r="F49" s="6"/>
      <c r="G49" s="6">
        <v>0</v>
      </c>
      <c r="H49" s="6"/>
      <c r="I49" s="6">
        <v>-569089072</v>
      </c>
      <c r="J49" s="6"/>
      <c r="K49" s="17">
        <v>2.0896801634436176E-3</v>
      </c>
      <c r="L49" s="6"/>
      <c r="M49" s="6">
        <v>0</v>
      </c>
      <c r="N49" s="6"/>
      <c r="O49" s="6">
        <v>141817947</v>
      </c>
      <c r="P49" s="6"/>
      <c r="Q49" s="6">
        <v>0</v>
      </c>
      <c r="R49" s="6"/>
      <c r="S49" s="6">
        <v>141817947</v>
      </c>
      <c r="T49" s="6"/>
      <c r="U49" s="17">
        <v>-3.5430833340903927E-4</v>
      </c>
    </row>
    <row r="50" spans="1:21" ht="24" x14ac:dyDescent="0.25">
      <c r="A50" s="2" t="s">
        <v>35</v>
      </c>
      <c r="C50" s="6">
        <v>0</v>
      </c>
      <c r="D50" s="6"/>
      <c r="E50" s="6">
        <v>3291996790</v>
      </c>
      <c r="F50" s="6"/>
      <c r="G50" s="6">
        <v>0</v>
      </c>
      <c r="H50" s="6"/>
      <c r="I50" s="6">
        <v>3291996790</v>
      </c>
      <c r="J50" s="6"/>
      <c r="K50" s="17">
        <v>-1.2088125969466982E-2</v>
      </c>
      <c r="L50" s="6"/>
      <c r="M50" s="6">
        <v>0</v>
      </c>
      <c r="N50" s="6"/>
      <c r="O50" s="6">
        <v>-7429577602</v>
      </c>
      <c r="P50" s="6"/>
      <c r="Q50" s="6">
        <v>0</v>
      </c>
      <c r="R50" s="6"/>
      <c r="S50" s="6">
        <v>-7429577602</v>
      </c>
      <c r="T50" s="6"/>
      <c r="U50" s="17">
        <v>1.8561552425362258E-2</v>
      </c>
    </row>
    <row r="51" spans="1:21" ht="24" x14ac:dyDescent="0.25">
      <c r="A51" s="2" t="s">
        <v>42</v>
      </c>
      <c r="C51" s="6">
        <v>0</v>
      </c>
      <c r="D51" s="6"/>
      <c r="E51" s="6">
        <v>33310982704</v>
      </c>
      <c r="F51" s="6"/>
      <c r="G51" s="6">
        <v>0</v>
      </c>
      <c r="H51" s="6"/>
      <c r="I51" s="6">
        <v>33310982704</v>
      </c>
      <c r="J51" s="6"/>
      <c r="K51" s="17">
        <v>-0.12231705581118986</v>
      </c>
      <c r="L51" s="6"/>
      <c r="M51" s="6">
        <v>0</v>
      </c>
      <c r="N51" s="6"/>
      <c r="O51" s="6">
        <v>87808684399</v>
      </c>
      <c r="P51" s="6"/>
      <c r="Q51" s="6">
        <v>0</v>
      </c>
      <c r="R51" s="6"/>
      <c r="S51" s="6">
        <v>87808684399</v>
      </c>
      <c r="T51" s="6"/>
      <c r="U51" s="17">
        <v>-0.21937525740835886</v>
      </c>
    </row>
    <row r="52" spans="1:21" ht="24" x14ac:dyDescent="0.25">
      <c r="A52" s="2" t="s">
        <v>20</v>
      </c>
      <c r="C52" s="6">
        <v>0</v>
      </c>
      <c r="D52" s="6"/>
      <c r="E52" s="6">
        <v>-1272384000</v>
      </c>
      <c r="F52" s="6"/>
      <c r="G52" s="6">
        <v>0</v>
      </c>
      <c r="H52" s="6"/>
      <c r="I52" s="6">
        <v>-1272384000</v>
      </c>
      <c r="J52" s="6"/>
      <c r="K52" s="17">
        <v>4.6721607142072201E-3</v>
      </c>
      <c r="L52" s="6"/>
      <c r="M52" s="6">
        <v>0</v>
      </c>
      <c r="N52" s="6"/>
      <c r="O52" s="6">
        <v>-139167000</v>
      </c>
      <c r="P52" s="6"/>
      <c r="Q52" s="6">
        <v>0</v>
      </c>
      <c r="R52" s="6"/>
      <c r="S52" s="6">
        <v>-139167000</v>
      </c>
      <c r="T52" s="6"/>
      <c r="U52" s="17">
        <v>3.4768538734759549E-4</v>
      </c>
    </row>
    <row r="53" spans="1:21" ht="24" x14ac:dyDescent="0.25">
      <c r="A53" s="2" t="s">
        <v>36</v>
      </c>
      <c r="C53" s="6">
        <v>0</v>
      </c>
      <c r="D53" s="6"/>
      <c r="E53" s="6">
        <v>-100728699638</v>
      </c>
      <c r="F53" s="6"/>
      <c r="G53" s="6">
        <v>0</v>
      </c>
      <c r="H53" s="6"/>
      <c r="I53" s="6">
        <v>-100728699638</v>
      </c>
      <c r="J53" s="6"/>
      <c r="K53" s="17">
        <v>0.36987314619002021</v>
      </c>
      <c r="L53" s="6"/>
      <c r="M53" s="6">
        <v>0</v>
      </c>
      <c r="N53" s="6"/>
      <c r="O53" s="6">
        <v>-130819080161</v>
      </c>
      <c r="P53" s="6"/>
      <c r="Q53" s="6">
        <v>0</v>
      </c>
      <c r="R53" s="6"/>
      <c r="S53" s="6">
        <v>-130819080161</v>
      </c>
      <c r="T53" s="6"/>
      <c r="U53" s="17">
        <v>0.32682951100644136</v>
      </c>
    </row>
    <row r="54" spans="1:21" ht="24" x14ac:dyDescent="0.25">
      <c r="A54" s="2" t="s">
        <v>25</v>
      </c>
      <c r="C54" s="6">
        <v>0</v>
      </c>
      <c r="D54" s="6"/>
      <c r="E54" s="6">
        <v>-12572209614</v>
      </c>
      <c r="F54" s="6"/>
      <c r="G54" s="6">
        <v>0</v>
      </c>
      <c r="H54" s="6"/>
      <c r="I54" s="6">
        <v>-12572209614</v>
      </c>
      <c r="J54" s="6"/>
      <c r="K54" s="17">
        <v>4.6164824337078365E-2</v>
      </c>
      <c r="L54" s="6"/>
      <c r="M54" s="6">
        <v>0</v>
      </c>
      <c r="N54" s="6"/>
      <c r="O54" s="6">
        <v>2542527995</v>
      </c>
      <c r="P54" s="6"/>
      <c r="Q54" s="6">
        <v>0</v>
      </c>
      <c r="R54" s="6"/>
      <c r="S54" s="6">
        <v>2542527995</v>
      </c>
      <c r="T54" s="6"/>
      <c r="U54" s="17">
        <v>-6.3520793778961988E-3</v>
      </c>
    </row>
    <row r="55" spans="1:21" ht="24" x14ac:dyDescent="0.25">
      <c r="A55" s="2" t="s">
        <v>44</v>
      </c>
      <c r="C55" s="6">
        <v>0</v>
      </c>
      <c r="D55" s="6"/>
      <c r="E55" s="6">
        <v>-1960046537</v>
      </c>
      <c r="F55" s="6"/>
      <c r="G55" s="6">
        <v>0</v>
      </c>
      <c r="H55" s="6"/>
      <c r="I55" s="6">
        <v>-1960046537</v>
      </c>
      <c r="J55" s="6"/>
      <c r="K55" s="17">
        <v>7.1972395347546878E-3</v>
      </c>
      <c r="L55" s="6"/>
      <c r="M55" s="6">
        <v>0</v>
      </c>
      <c r="N55" s="6"/>
      <c r="O55" s="6">
        <v>-920021879</v>
      </c>
      <c r="P55" s="6"/>
      <c r="Q55" s="6">
        <v>0</v>
      </c>
      <c r="R55" s="6"/>
      <c r="S55" s="6">
        <v>-920021879</v>
      </c>
      <c r="T55" s="6"/>
      <c r="U55" s="17">
        <v>2.2985202193650622E-3</v>
      </c>
    </row>
    <row r="56" spans="1:21" ht="24" x14ac:dyDescent="0.25">
      <c r="A56" s="2" t="s">
        <v>45</v>
      </c>
      <c r="C56" s="6">
        <v>0</v>
      </c>
      <c r="D56" s="6"/>
      <c r="E56" s="6">
        <v>-347917500</v>
      </c>
      <c r="F56" s="6"/>
      <c r="G56" s="6">
        <v>0</v>
      </c>
      <c r="H56" s="6"/>
      <c r="I56" s="6">
        <v>-347917500</v>
      </c>
      <c r="J56" s="6"/>
      <c r="K56" s="17">
        <v>1.2775439452910368E-3</v>
      </c>
      <c r="L56" s="6"/>
      <c r="M56" s="6">
        <v>0</v>
      </c>
      <c r="N56" s="6"/>
      <c r="O56" s="6">
        <v>-593944875</v>
      </c>
      <c r="P56" s="6"/>
      <c r="Q56" s="6">
        <v>0</v>
      </c>
      <c r="R56" s="6"/>
      <c r="S56" s="6">
        <v>-593944875</v>
      </c>
      <c r="T56" s="6"/>
      <c r="U56" s="17">
        <v>1.4838715638584878E-3</v>
      </c>
    </row>
    <row r="57" spans="1:21" ht="24" x14ac:dyDescent="0.25">
      <c r="A57" s="2" t="s">
        <v>53</v>
      </c>
      <c r="C57" s="6">
        <v>0</v>
      </c>
      <c r="D57" s="6"/>
      <c r="E57" s="6">
        <v>953647</v>
      </c>
      <c r="F57" s="6"/>
      <c r="G57" s="6">
        <v>0</v>
      </c>
      <c r="H57" s="6"/>
      <c r="I57" s="6">
        <v>953647</v>
      </c>
      <c r="J57" s="6"/>
      <c r="K57" s="17">
        <v>-3.5017668004482709E-6</v>
      </c>
      <c r="L57" s="6"/>
      <c r="M57" s="6">
        <v>0</v>
      </c>
      <c r="N57" s="6"/>
      <c r="O57" s="6">
        <v>953647</v>
      </c>
      <c r="P57" s="6"/>
      <c r="Q57" s="6">
        <v>0</v>
      </c>
      <c r="R57" s="6"/>
      <c r="S57" s="6">
        <v>953647</v>
      </c>
      <c r="T57" s="6"/>
      <c r="U57" s="17">
        <v>-2.3825269394890481E-6</v>
      </c>
    </row>
    <row r="58" spans="1:21" ht="24" x14ac:dyDescent="0.25">
      <c r="A58" s="2" t="s">
        <v>33</v>
      </c>
      <c r="C58" s="6">
        <v>0</v>
      </c>
      <c r="D58" s="6"/>
      <c r="E58" s="6">
        <v>893478044</v>
      </c>
      <c r="F58" s="6"/>
      <c r="G58" s="6">
        <v>0</v>
      </c>
      <c r="H58" s="6"/>
      <c r="I58" s="6">
        <v>893478044</v>
      </c>
      <c r="J58" s="6"/>
      <c r="K58" s="17">
        <v>-3.2808279703167519E-3</v>
      </c>
      <c r="L58" s="6"/>
      <c r="M58" s="6">
        <v>0</v>
      </c>
      <c r="N58" s="6"/>
      <c r="O58" s="6">
        <v>2681784110</v>
      </c>
      <c r="P58" s="6"/>
      <c r="Q58" s="6">
        <v>0</v>
      </c>
      <c r="R58" s="6"/>
      <c r="S58" s="6">
        <v>2681784110</v>
      </c>
      <c r="T58" s="6"/>
      <c r="U58" s="17">
        <v>-6.6999874041114389E-3</v>
      </c>
    </row>
    <row r="59" spans="1:21" ht="24" x14ac:dyDescent="0.25">
      <c r="A59" s="2" t="s">
        <v>51</v>
      </c>
      <c r="C59" s="6">
        <v>0</v>
      </c>
      <c r="D59" s="6"/>
      <c r="E59" s="6">
        <v>-6859745839</v>
      </c>
      <c r="F59" s="6"/>
      <c r="G59" s="6">
        <v>0</v>
      </c>
      <c r="H59" s="6"/>
      <c r="I59" s="6">
        <v>-6859745839</v>
      </c>
      <c r="J59" s="6"/>
      <c r="K59" s="17">
        <v>2.5188807009850996E-2</v>
      </c>
      <c r="L59" s="6"/>
      <c r="M59" s="6">
        <v>0</v>
      </c>
      <c r="N59" s="6"/>
      <c r="O59" s="6">
        <v>-6859745839</v>
      </c>
      <c r="P59" s="6"/>
      <c r="Q59" s="6">
        <v>0</v>
      </c>
      <c r="R59" s="6"/>
      <c r="S59" s="6">
        <v>-6859745839</v>
      </c>
      <c r="T59" s="6"/>
      <c r="U59" s="17">
        <v>1.7137923423935067E-2</v>
      </c>
    </row>
    <row r="60" spans="1:21" ht="24" x14ac:dyDescent="0.25">
      <c r="A60" s="2" t="s">
        <v>24</v>
      </c>
      <c r="C60" s="6">
        <v>0</v>
      </c>
      <c r="D60" s="6"/>
      <c r="E60" s="6">
        <v>-34159362669</v>
      </c>
      <c r="F60" s="6"/>
      <c r="G60" s="6">
        <v>0</v>
      </c>
      <c r="H60" s="6"/>
      <c r="I60" s="6">
        <v>-34159362669</v>
      </c>
      <c r="J60" s="6"/>
      <c r="K60" s="17">
        <v>0.12543228481689372</v>
      </c>
      <c r="L60" s="6"/>
      <c r="M60" s="6">
        <v>0</v>
      </c>
      <c r="N60" s="6"/>
      <c r="O60" s="6">
        <v>-37917379611</v>
      </c>
      <c r="P60" s="6"/>
      <c r="Q60" s="6">
        <v>0</v>
      </c>
      <c r="R60" s="6"/>
      <c r="S60" s="6">
        <v>-37917379611</v>
      </c>
      <c r="T60" s="6"/>
      <c r="U60" s="17">
        <v>9.4730207716314602E-2</v>
      </c>
    </row>
    <row r="61" spans="1:21" ht="24" x14ac:dyDescent="0.25">
      <c r="A61" s="2" t="s">
        <v>39</v>
      </c>
      <c r="C61" s="6">
        <v>0</v>
      </c>
      <c r="D61" s="6"/>
      <c r="E61" s="6">
        <v>-37097791811</v>
      </c>
      <c r="F61" s="6"/>
      <c r="G61" s="6">
        <v>0</v>
      </c>
      <c r="H61" s="6"/>
      <c r="I61" s="6">
        <v>-37097791811</v>
      </c>
      <c r="J61" s="6"/>
      <c r="K61" s="17">
        <v>0.13622211964563569</v>
      </c>
      <c r="L61" s="6"/>
      <c r="M61" s="6">
        <v>0</v>
      </c>
      <c r="N61" s="6"/>
      <c r="O61" s="6">
        <v>-74924575809</v>
      </c>
      <c r="P61" s="6"/>
      <c r="Q61" s="6">
        <v>0</v>
      </c>
      <c r="R61" s="6"/>
      <c r="S61" s="6">
        <v>-74924575809</v>
      </c>
      <c r="T61" s="6"/>
      <c r="U61" s="17">
        <v>0.18718647496896856</v>
      </c>
    </row>
    <row r="62" spans="1:21" ht="24" x14ac:dyDescent="0.25">
      <c r="A62" s="2" t="s">
        <v>52</v>
      </c>
      <c r="C62" s="6">
        <v>0</v>
      </c>
      <c r="D62" s="6"/>
      <c r="E62" s="6">
        <v>-4275418710</v>
      </c>
      <c r="F62" s="6"/>
      <c r="G62" s="6">
        <v>0</v>
      </c>
      <c r="H62" s="6"/>
      <c r="I62" s="6">
        <v>-4275418710</v>
      </c>
      <c r="J62" s="6"/>
      <c r="K62" s="17">
        <v>1.5699225496114782E-2</v>
      </c>
      <c r="L62" s="6"/>
      <c r="M62" s="6">
        <v>0</v>
      </c>
      <c r="N62" s="6"/>
      <c r="O62" s="6">
        <v>-4275418710</v>
      </c>
      <c r="P62" s="6"/>
      <c r="Q62" s="6">
        <v>0</v>
      </c>
      <c r="R62" s="6"/>
      <c r="S62" s="6">
        <v>-4275418710</v>
      </c>
      <c r="T62" s="6"/>
      <c r="U62" s="17">
        <v>1.0681415926616993E-2</v>
      </c>
    </row>
    <row r="63" spans="1:21" ht="24" x14ac:dyDescent="0.25">
      <c r="A63" s="2" t="s">
        <v>48</v>
      </c>
      <c r="C63" s="6">
        <v>0</v>
      </c>
      <c r="D63" s="6"/>
      <c r="E63" s="6">
        <v>3342584431</v>
      </c>
      <c r="F63" s="6"/>
      <c r="G63" s="6">
        <v>0</v>
      </c>
      <c r="H63" s="6"/>
      <c r="I63" s="6">
        <v>3342584431</v>
      </c>
      <c r="J63" s="6"/>
      <c r="K63" s="17">
        <v>-1.2273882461928863E-2</v>
      </c>
      <c r="L63" s="6"/>
      <c r="M63" s="6">
        <v>0</v>
      </c>
      <c r="N63" s="6"/>
      <c r="O63" s="6">
        <v>3342584431</v>
      </c>
      <c r="P63" s="6"/>
      <c r="Q63" s="6">
        <v>0</v>
      </c>
      <c r="R63" s="6"/>
      <c r="S63" s="6">
        <v>3342584431</v>
      </c>
      <c r="T63" s="6"/>
      <c r="U63" s="17">
        <v>-8.3508860766868375E-3</v>
      </c>
    </row>
    <row r="64" spans="1:21" ht="24" x14ac:dyDescent="0.25">
      <c r="A64" s="2" t="s">
        <v>54</v>
      </c>
      <c r="C64" s="6">
        <v>0</v>
      </c>
      <c r="D64" s="6"/>
      <c r="E64" s="6">
        <v>892124131</v>
      </c>
      <c r="F64" s="6"/>
      <c r="G64" s="6">
        <v>0</v>
      </c>
      <c r="H64" s="6"/>
      <c r="I64" s="6">
        <v>892124131</v>
      </c>
      <c r="J64" s="6"/>
      <c r="K64" s="17">
        <v>-3.2758564372504335E-3</v>
      </c>
      <c r="L64" s="6"/>
      <c r="M64" s="6">
        <v>0</v>
      </c>
      <c r="N64" s="6"/>
      <c r="O64" s="6">
        <v>892124131</v>
      </c>
      <c r="P64" s="6"/>
      <c r="Q64" s="6">
        <v>0</v>
      </c>
      <c r="R64" s="6"/>
      <c r="S64" s="6">
        <v>892124131</v>
      </c>
      <c r="T64" s="6"/>
      <c r="U64" s="17">
        <v>-2.2288223792197291E-3</v>
      </c>
    </row>
    <row r="65" spans="1:21" ht="24" x14ac:dyDescent="0.25">
      <c r="A65" s="2" t="s">
        <v>50</v>
      </c>
      <c r="C65" s="6">
        <v>0</v>
      </c>
      <c r="D65" s="6"/>
      <c r="E65" s="6">
        <v>-1975753</v>
      </c>
      <c r="F65" s="6"/>
      <c r="G65" s="6">
        <v>0</v>
      </c>
      <c r="H65" s="6"/>
      <c r="I65" s="6">
        <v>-1975753</v>
      </c>
      <c r="J65" s="6"/>
      <c r="K65" s="17">
        <v>7.2549132554142915E-6</v>
      </c>
      <c r="L65" s="6"/>
      <c r="M65" s="6">
        <v>0</v>
      </c>
      <c r="N65" s="6"/>
      <c r="O65" s="6">
        <v>-1975753</v>
      </c>
      <c r="P65" s="6"/>
      <c r="Q65" s="6">
        <v>0</v>
      </c>
      <c r="R65" s="6"/>
      <c r="S65" s="6">
        <v>-1975753</v>
      </c>
      <c r="T65" s="6"/>
      <c r="U65" s="17">
        <v>4.9360871981732297E-6</v>
      </c>
    </row>
    <row r="66" spans="1:21" ht="24" x14ac:dyDescent="0.25">
      <c r="A66" s="2" t="s">
        <v>32</v>
      </c>
      <c r="C66" s="6">
        <v>0</v>
      </c>
      <c r="D66" s="6"/>
      <c r="E66" s="6">
        <v>-1502771109</v>
      </c>
      <c r="F66" s="6"/>
      <c r="G66" s="6">
        <v>0</v>
      </c>
      <c r="H66" s="6"/>
      <c r="I66" s="6">
        <v>-1502771109</v>
      </c>
      <c r="J66" s="6"/>
      <c r="K66" s="17">
        <v>5.5181361427960552E-3</v>
      </c>
      <c r="L66" s="6"/>
      <c r="M66" s="6">
        <v>0</v>
      </c>
      <c r="N66" s="6"/>
      <c r="O66" s="6">
        <v>-2127694747</v>
      </c>
      <c r="P66" s="6"/>
      <c r="Q66" s="6">
        <v>0</v>
      </c>
      <c r="R66" s="6"/>
      <c r="S66" s="6">
        <v>-2127694747</v>
      </c>
      <c r="T66" s="6"/>
      <c r="U66" s="17">
        <v>5.3156881463862779E-3</v>
      </c>
    </row>
    <row r="67" spans="1:21" ht="24" x14ac:dyDescent="0.25">
      <c r="A67" s="2" t="s">
        <v>40</v>
      </c>
      <c r="C67" s="6">
        <v>0</v>
      </c>
      <c r="D67" s="6"/>
      <c r="E67" s="6">
        <v>-14402237365</v>
      </c>
      <c r="F67" s="6"/>
      <c r="G67" s="6">
        <v>0</v>
      </c>
      <c r="H67" s="6"/>
      <c r="I67" s="6">
        <v>-14402237365</v>
      </c>
      <c r="J67" s="6"/>
      <c r="K67" s="17">
        <v>5.2884638295860618E-2</v>
      </c>
      <c r="L67" s="6"/>
      <c r="M67" s="6">
        <v>0</v>
      </c>
      <c r="N67" s="6"/>
      <c r="O67" s="6">
        <v>-27058326839</v>
      </c>
      <c r="P67" s="6"/>
      <c r="Q67" s="6">
        <v>0</v>
      </c>
      <c r="R67" s="6"/>
      <c r="S67" s="6">
        <v>-27058326839</v>
      </c>
      <c r="T67" s="6"/>
      <c r="U67" s="17">
        <v>6.7600687289339809E-2</v>
      </c>
    </row>
    <row r="68" spans="1:21" ht="24" x14ac:dyDescent="0.25">
      <c r="A68" s="2" t="s">
        <v>47</v>
      </c>
      <c r="C68" s="6">
        <v>0</v>
      </c>
      <c r="D68" s="6"/>
      <c r="E68" s="6">
        <v>-7197914179</v>
      </c>
      <c r="F68" s="6"/>
      <c r="G68" s="6">
        <v>0</v>
      </c>
      <c r="H68" s="6"/>
      <c r="I68" s="6">
        <v>-7197914179</v>
      </c>
      <c r="J68" s="6"/>
      <c r="K68" s="17">
        <v>2.643055229502958E-2</v>
      </c>
      <c r="L68" s="6"/>
      <c r="M68" s="6">
        <v>0</v>
      </c>
      <c r="N68" s="6"/>
      <c r="O68" s="6">
        <v>-7197914179</v>
      </c>
      <c r="P68" s="6"/>
      <c r="Q68" s="6">
        <v>0</v>
      </c>
      <c r="R68" s="6"/>
      <c r="S68" s="6">
        <v>-7197914179</v>
      </c>
      <c r="T68" s="6"/>
      <c r="U68" s="17">
        <v>1.7982780252648722E-2</v>
      </c>
    </row>
    <row r="69" spans="1:21" ht="24" x14ac:dyDescent="0.25">
      <c r="A69" s="2" t="s">
        <v>16</v>
      </c>
      <c r="C69" s="6">
        <v>0</v>
      </c>
      <c r="D69" s="6"/>
      <c r="E69" s="6">
        <v>49702500</v>
      </c>
      <c r="F69" s="6"/>
      <c r="G69" s="6">
        <v>0</v>
      </c>
      <c r="H69" s="6"/>
      <c r="I69" s="6">
        <v>49702500</v>
      </c>
      <c r="J69" s="6"/>
      <c r="K69" s="17">
        <v>-1.8250627789871953E-4</v>
      </c>
      <c r="L69" s="6"/>
      <c r="M69" s="6">
        <v>0</v>
      </c>
      <c r="N69" s="6"/>
      <c r="O69" s="6">
        <v>248512500</v>
      </c>
      <c r="P69" s="6"/>
      <c r="Q69" s="6">
        <v>0</v>
      </c>
      <c r="R69" s="6"/>
      <c r="S69" s="6">
        <v>248512500</v>
      </c>
      <c r="T69" s="6"/>
      <c r="U69" s="17">
        <v>-6.2086676312070625E-4</v>
      </c>
    </row>
    <row r="70" spans="1:21" ht="24" x14ac:dyDescent="0.25">
      <c r="A70" s="2" t="s">
        <v>17</v>
      </c>
      <c r="C70" s="6">
        <v>0</v>
      </c>
      <c r="D70" s="6"/>
      <c r="E70" s="6">
        <v>-974169000</v>
      </c>
      <c r="F70" s="6"/>
      <c r="G70" s="6">
        <v>0</v>
      </c>
      <c r="H70" s="6"/>
      <c r="I70" s="6">
        <v>-974169000</v>
      </c>
      <c r="J70" s="6"/>
      <c r="K70" s="17">
        <v>3.5771230468149028E-3</v>
      </c>
      <c r="L70" s="6"/>
      <c r="M70" s="6">
        <v>0</v>
      </c>
      <c r="N70" s="6"/>
      <c r="O70" s="6">
        <v>79524000</v>
      </c>
      <c r="P70" s="6"/>
      <c r="Q70" s="6">
        <v>0</v>
      </c>
      <c r="R70" s="6"/>
      <c r="S70" s="6">
        <v>79524000</v>
      </c>
      <c r="T70" s="6"/>
      <c r="U70" s="17">
        <v>-1.9867736419862598E-4</v>
      </c>
    </row>
    <row r="71" spans="1:21" ht="24" x14ac:dyDescent="0.25">
      <c r="A71" s="2" t="s">
        <v>37</v>
      </c>
      <c r="C71" s="6">
        <v>0</v>
      </c>
      <c r="D71" s="6"/>
      <c r="E71" s="6">
        <v>-8345248560</v>
      </c>
      <c r="F71" s="6"/>
      <c r="G71" s="6">
        <v>0</v>
      </c>
      <c r="H71" s="6"/>
      <c r="I71" s="6">
        <v>-8345248560</v>
      </c>
      <c r="J71" s="6"/>
      <c r="K71" s="17">
        <v>3.0643534084306607E-2</v>
      </c>
      <c r="L71" s="6"/>
      <c r="M71" s="6">
        <v>0</v>
      </c>
      <c r="N71" s="6"/>
      <c r="O71" s="6">
        <v>-10793982770</v>
      </c>
      <c r="P71" s="6"/>
      <c r="Q71" s="6">
        <v>0</v>
      </c>
      <c r="R71" s="6"/>
      <c r="S71" s="6">
        <v>-10793982770</v>
      </c>
      <c r="T71" s="6"/>
      <c r="U71" s="17">
        <v>2.6966953950366981E-2</v>
      </c>
    </row>
    <row r="72" spans="1:21" ht="24" x14ac:dyDescent="0.25">
      <c r="A72" s="2" t="s">
        <v>22</v>
      </c>
      <c r="C72" s="6">
        <v>0</v>
      </c>
      <c r="D72" s="6"/>
      <c r="E72" s="6">
        <v>-23816270837</v>
      </c>
      <c r="F72" s="6"/>
      <c r="G72" s="6">
        <v>0</v>
      </c>
      <c r="H72" s="6"/>
      <c r="I72" s="6">
        <v>-23816270837</v>
      </c>
      <c r="J72" s="6"/>
      <c r="K72" s="17">
        <v>8.7452722577107622E-2</v>
      </c>
      <c r="L72" s="6"/>
      <c r="M72" s="6">
        <v>0</v>
      </c>
      <c r="N72" s="6"/>
      <c r="O72" s="6">
        <v>-27504353902</v>
      </c>
      <c r="P72" s="6"/>
      <c r="Q72" s="6">
        <v>0</v>
      </c>
      <c r="R72" s="6"/>
      <c r="S72" s="6">
        <v>-27504353902</v>
      </c>
      <c r="T72" s="6"/>
      <c r="U72" s="17">
        <v>6.871501103107934E-2</v>
      </c>
    </row>
    <row r="73" spans="1:21" ht="24" x14ac:dyDescent="0.25">
      <c r="A73" s="2" t="s">
        <v>105</v>
      </c>
      <c r="C73" s="6">
        <v>0</v>
      </c>
      <c r="D73" s="6"/>
      <c r="E73" s="6">
        <v>13434380550</v>
      </c>
      <c r="F73" s="6"/>
      <c r="G73" s="6">
        <v>0</v>
      </c>
      <c r="H73" s="6"/>
      <c r="I73" s="6">
        <v>13434380550</v>
      </c>
      <c r="J73" s="6"/>
      <c r="K73" s="17">
        <v>-4.9330693426999701E-2</v>
      </c>
      <c r="L73" s="6"/>
      <c r="M73" s="6">
        <v>0</v>
      </c>
      <c r="N73" s="6"/>
      <c r="O73" s="6">
        <v>-39027189293</v>
      </c>
      <c r="P73" s="6"/>
      <c r="Q73" s="6">
        <v>0</v>
      </c>
      <c r="R73" s="6"/>
      <c r="S73" s="6">
        <v>-39027189293</v>
      </c>
      <c r="T73" s="6"/>
      <c r="U73" s="17">
        <v>9.7502880901540134E-2</v>
      </c>
    </row>
    <row r="74" spans="1:21" ht="24" x14ac:dyDescent="0.25">
      <c r="A74" s="2" t="s">
        <v>106</v>
      </c>
      <c r="C74" s="6">
        <v>0</v>
      </c>
      <c r="D74" s="6"/>
      <c r="E74" s="6">
        <v>-93557769</v>
      </c>
      <c r="F74" s="6"/>
      <c r="G74" s="6">
        <v>0</v>
      </c>
      <c r="H74" s="6"/>
      <c r="I74" s="6">
        <v>-93557769</v>
      </c>
      <c r="J74" s="6"/>
      <c r="K74" s="17">
        <v>3.4354167675063041E-4</v>
      </c>
      <c r="L74" s="6"/>
      <c r="M74" s="6">
        <v>0</v>
      </c>
      <c r="N74" s="6"/>
      <c r="O74" s="6">
        <v>2848840706</v>
      </c>
      <c r="P74" s="6"/>
      <c r="Q74" s="6">
        <v>0</v>
      </c>
      <c r="R74" s="6"/>
      <c r="S74" s="6">
        <v>2848840706</v>
      </c>
      <c r="T74" s="6"/>
      <c r="U74" s="17">
        <v>-7.1173502652008549E-3</v>
      </c>
    </row>
    <row r="75" spans="1:21" ht="24" x14ac:dyDescent="0.25">
      <c r="A75" s="2" t="s">
        <v>120</v>
      </c>
      <c r="C75" s="6">
        <v>0</v>
      </c>
      <c r="D75" s="6"/>
      <c r="E75" s="6">
        <v>14742565898</v>
      </c>
      <c r="F75" s="6"/>
      <c r="G75" s="6">
        <v>0</v>
      </c>
      <c r="H75" s="6"/>
      <c r="I75" s="6">
        <v>14742565898</v>
      </c>
      <c r="J75" s="6"/>
      <c r="K75" s="17">
        <v>-5.4134315753142676E-2</v>
      </c>
      <c r="L75" s="6"/>
      <c r="M75" s="6">
        <v>0</v>
      </c>
      <c r="N75" s="6"/>
      <c r="O75" s="6">
        <v>36681100718</v>
      </c>
      <c r="P75" s="6"/>
      <c r="Q75" s="6">
        <v>0</v>
      </c>
      <c r="R75" s="6"/>
      <c r="S75" s="6">
        <v>36681100718</v>
      </c>
      <c r="T75" s="6"/>
      <c r="U75" s="17">
        <v>-9.1641572437962962E-2</v>
      </c>
    </row>
    <row r="76" spans="1:21" ht="24.75" thickBot="1" x14ac:dyDescent="0.3">
      <c r="A76" s="2" t="s">
        <v>121</v>
      </c>
      <c r="C76" s="6">
        <v>0</v>
      </c>
      <c r="D76" s="6"/>
      <c r="E76" s="6">
        <v>151628945</v>
      </c>
      <c r="F76" s="6"/>
      <c r="G76" s="6">
        <v>0</v>
      </c>
      <c r="H76" s="6"/>
      <c r="I76" s="6">
        <v>151628945</v>
      </c>
      <c r="J76" s="6"/>
      <c r="K76" s="17">
        <v>-5.5677751367958677E-4</v>
      </c>
      <c r="L76" s="6"/>
      <c r="M76" s="6">
        <v>0</v>
      </c>
      <c r="N76" s="6"/>
      <c r="O76" s="6">
        <v>673868394</v>
      </c>
      <c r="P76" s="6"/>
      <c r="Q76" s="6">
        <v>0</v>
      </c>
      <c r="R76" s="6"/>
      <c r="S76" s="6">
        <v>673868394</v>
      </c>
      <c r="T76" s="6"/>
      <c r="U76" s="17">
        <v>-1.6835470592108193E-3</v>
      </c>
    </row>
    <row r="77" spans="1:21" s="2" customFormat="1" ht="24.75" thickBot="1" x14ac:dyDescent="0.3">
      <c r="A77" s="2" t="s">
        <v>56</v>
      </c>
      <c r="C77" s="27">
        <v>0</v>
      </c>
      <c r="D77" s="28"/>
      <c r="E77" s="27">
        <v>-145661084468</v>
      </c>
      <c r="F77" s="28"/>
      <c r="G77" s="27">
        <v>-126672013178</v>
      </c>
      <c r="H77" s="28"/>
      <c r="I77" s="27">
        <v>-272333097646</v>
      </c>
      <c r="J77" s="28"/>
      <c r="K77" s="29">
        <v>1</v>
      </c>
      <c r="L77" s="28"/>
      <c r="M77" s="27">
        <v>0</v>
      </c>
      <c r="N77" s="28"/>
      <c r="O77" s="27">
        <v>-278674012282</v>
      </c>
      <c r="P77" s="28"/>
      <c r="Q77" s="27">
        <v>-121593025288</v>
      </c>
      <c r="R77" s="3"/>
      <c r="S77" s="4">
        <v>-400267037570</v>
      </c>
      <c r="T77" s="3"/>
      <c r="U77" s="29">
        <v>1</v>
      </c>
    </row>
    <row r="78" spans="1:21" ht="23.25" thickTop="1" x14ac:dyDescent="0.25"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1:21" x14ac:dyDescent="0.25"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1:21" x14ac:dyDescent="0.25"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3:17" x14ac:dyDescent="0.25"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E22" sqref="E22"/>
    </sheetView>
  </sheetViews>
  <sheetFormatPr defaultRowHeight="22.5" x14ac:dyDescent="0.25"/>
  <cols>
    <col min="1" max="1" width="18.85546875" style="5" customWidth="1"/>
    <col min="2" max="2" width="1" style="5" customWidth="1"/>
    <col min="3" max="3" width="31" style="5" customWidth="1"/>
    <col min="4" max="4" width="1" style="5" customWidth="1"/>
    <col min="5" max="5" width="34" style="5" customWidth="1"/>
    <col min="6" max="6" width="1" style="5" customWidth="1"/>
    <col min="7" max="7" width="30" style="5" customWidth="1"/>
    <col min="8" max="8" width="1" style="5" customWidth="1"/>
    <col min="9" max="9" width="34" style="5" customWidth="1"/>
    <col min="10" max="10" width="1" style="5" customWidth="1"/>
    <col min="11" max="11" width="30" style="5" customWidth="1"/>
    <col min="12" max="12" width="1" style="5" customWidth="1"/>
    <col min="13" max="13" width="9.140625" style="5" customWidth="1"/>
    <col min="14" max="16384" width="9.140625" style="5"/>
  </cols>
  <sheetData>
    <row r="2" spans="1:11" ht="24" x14ac:dyDescent="0.25">
      <c r="A2" s="23" t="s">
        <v>90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</row>
    <row r="3" spans="1:11" ht="24" x14ac:dyDescent="0.25">
      <c r="A3" s="23" t="s">
        <v>67</v>
      </c>
      <c r="B3" s="23" t="s">
        <v>67</v>
      </c>
      <c r="C3" s="23" t="s">
        <v>67</v>
      </c>
      <c r="D3" s="23" t="s">
        <v>67</v>
      </c>
      <c r="E3" s="23" t="s">
        <v>67</v>
      </c>
      <c r="F3" s="23" t="s">
        <v>67</v>
      </c>
      <c r="G3" s="23" t="s">
        <v>67</v>
      </c>
      <c r="H3" s="23" t="s">
        <v>67</v>
      </c>
      <c r="I3" s="23" t="s">
        <v>67</v>
      </c>
      <c r="J3" s="23" t="s">
        <v>67</v>
      </c>
      <c r="K3" s="23" t="s">
        <v>67</v>
      </c>
    </row>
    <row r="4" spans="1:11" ht="24" x14ac:dyDescent="0.25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</row>
    <row r="6" spans="1:11" ht="24" x14ac:dyDescent="0.25">
      <c r="A6" s="22" t="s">
        <v>83</v>
      </c>
      <c r="B6" s="22" t="s">
        <v>83</v>
      </c>
      <c r="C6" s="22" t="s">
        <v>83</v>
      </c>
      <c r="E6" s="22" t="s">
        <v>69</v>
      </c>
      <c r="F6" s="22" t="s">
        <v>69</v>
      </c>
      <c r="G6" s="22" t="s">
        <v>69</v>
      </c>
      <c r="I6" s="22" t="s">
        <v>70</v>
      </c>
      <c r="J6" s="22" t="s">
        <v>70</v>
      </c>
      <c r="K6" s="22" t="s">
        <v>70</v>
      </c>
    </row>
    <row r="7" spans="1:11" ht="24" x14ac:dyDescent="0.25">
      <c r="A7" s="22" t="s">
        <v>84</v>
      </c>
      <c r="C7" s="22" t="s">
        <v>59</v>
      </c>
      <c r="E7" s="22" t="s">
        <v>85</v>
      </c>
      <c r="G7" s="22" t="s">
        <v>86</v>
      </c>
      <c r="I7" s="22" t="s">
        <v>85</v>
      </c>
      <c r="K7" s="22" t="s">
        <v>86</v>
      </c>
    </row>
    <row r="8" spans="1:11" ht="24" x14ac:dyDescent="0.25">
      <c r="A8" s="2" t="s">
        <v>63</v>
      </c>
      <c r="C8" s="5" t="s">
        <v>64</v>
      </c>
      <c r="E8" s="7">
        <v>10096497587</v>
      </c>
      <c r="G8" s="17">
        <f>+E8/$E$10</f>
        <v>0.9574312052284516</v>
      </c>
      <c r="I8" s="7">
        <v>20276663979</v>
      </c>
      <c r="K8" s="17">
        <f>+I8/$I$10</f>
        <v>0.97834051838679215</v>
      </c>
    </row>
    <row r="9" spans="1:11" ht="24.75" thickBot="1" x14ac:dyDescent="0.3">
      <c r="A9" s="2" t="s">
        <v>63</v>
      </c>
      <c r="C9" s="5" t="s">
        <v>66</v>
      </c>
      <c r="E9" s="7">
        <v>448905082</v>
      </c>
      <c r="G9" s="17">
        <f>+E9/$E$10</f>
        <v>4.2568794771548422E-2</v>
      </c>
      <c r="I9" s="7">
        <v>448905082</v>
      </c>
      <c r="K9" s="17">
        <f>+I9/$I$10</f>
        <v>2.1659481613207899E-2</v>
      </c>
    </row>
    <row r="10" spans="1:11" ht="24.75" thickBot="1" x14ac:dyDescent="0.3">
      <c r="A10" s="2" t="s">
        <v>56</v>
      </c>
      <c r="C10" s="5" t="s">
        <v>56</v>
      </c>
      <c r="E10" s="9">
        <f>SUM(E8:E9)</f>
        <v>10545402669</v>
      </c>
      <c r="F10" s="2"/>
      <c r="G10" s="11">
        <f>SUM(G8:G9)</f>
        <v>1</v>
      </c>
      <c r="H10" s="18"/>
      <c r="I10" s="9">
        <f>SUM(I8:I9)</f>
        <v>20725569061</v>
      </c>
      <c r="J10" s="18"/>
      <c r="K10" s="11">
        <f>SUM(K8:K9)</f>
        <v>1</v>
      </c>
    </row>
    <row r="11" spans="1:11" ht="23.25" thickTop="1" x14ac:dyDescent="0.25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3"/>
  <sheetViews>
    <sheetView rightToLeft="1" workbookViewId="0">
      <selection activeCell="E22" sqref="E22"/>
    </sheetView>
  </sheetViews>
  <sheetFormatPr defaultRowHeight="22.5" x14ac:dyDescent="0.25"/>
  <cols>
    <col min="1" max="1" width="28.28515625" style="5" bestFit="1" customWidth="1"/>
    <col min="2" max="2" width="1" style="5" customWidth="1"/>
    <col min="3" max="3" width="22" style="5" customWidth="1"/>
    <col min="4" max="4" width="1" style="5" customWidth="1"/>
    <col min="5" max="5" width="22" style="5" customWidth="1"/>
    <col min="6" max="6" width="1" style="5" customWidth="1"/>
    <col min="7" max="7" width="22" style="5" customWidth="1"/>
    <col min="8" max="8" width="1" style="5" customWidth="1"/>
    <col min="9" max="9" width="22" style="5" customWidth="1"/>
    <col min="10" max="10" width="1" style="5" customWidth="1"/>
    <col min="11" max="11" width="22" style="5" customWidth="1"/>
    <col min="12" max="12" width="1" style="5" customWidth="1"/>
    <col min="13" max="13" width="22" style="5" customWidth="1"/>
    <col min="14" max="14" width="1" style="5" customWidth="1"/>
    <col min="15" max="15" width="9.140625" style="5" customWidth="1"/>
    <col min="16" max="16384" width="9.140625" style="5"/>
  </cols>
  <sheetData>
    <row r="2" spans="1:13" ht="24" x14ac:dyDescent="0.25">
      <c r="A2" s="23" t="s">
        <v>90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</row>
    <row r="3" spans="1:13" ht="24" x14ac:dyDescent="0.25">
      <c r="A3" s="23" t="s">
        <v>67</v>
      </c>
      <c r="B3" s="23" t="s">
        <v>67</v>
      </c>
      <c r="C3" s="23" t="s">
        <v>67</v>
      </c>
      <c r="D3" s="23" t="s">
        <v>67</v>
      </c>
      <c r="E3" s="23" t="s">
        <v>67</v>
      </c>
      <c r="F3" s="23" t="s">
        <v>67</v>
      </c>
      <c r="G3" s="23" t="s">
        <v>67</v>
      </c>
      <c r="H3" s="23" t="s">
        <v>67</v>
      </c>
      <c r="I3" s="23" t="s">
        <v>67</v>
      </c>
      <c r="J3" s="23" t="s">
        <v>67</v>
      </c>
      <c r="K3" s="23" t="s">
        <v>67</v>
      </c>
      <c r="L3" s="23" t="s">
        <v>67</v>
      </c>
      <c r="M3" s="23" t="s">
        <v>67</v>
      </c>
    </row>
    <row r="4" spans="1:13" ht="24" x14ac:dyDescent="0.25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</row>
    <row r="6" spans="1:13" ht="24.75" thickBot="1" x14ac:dyDescent="0.3">
      <c r="A6" s="12" t="s">
        <v>68</v>
      </c>
      <c r="C6" s="22" t="s">
        <v>69</v>
      </c>
      <c r="D6" s="22" t="s">
        <v>69</v>
      </c>
      <c r="E6" s="22" t="s">
        <v>69</v>
      </c>
      <c r="F6" s="22" t="s">
        <v>69</v>
      </c>
      <c r="G6" s="22" t="s">
        <v>69</v>
      </c>
      <c r="I6" s="22" t="s">
        <v>70</v>
      </c>
      <c r="J6" s="22" t="s">
        <v>70</v>
      </c>
      <c r="K6" s="22" t="s">
        <v>70</v>
      </c>
      <c r="L6" s="22" t="s">
        <v>70</v>
      </c>
      <c r="M6" s="22" t="s">
        <v>70</v>
      </c>
    </row>
    <row r="7" spans="1:13" ht="24.75" thickBot="1" x14ac:dyDescent="0.3">
      <c r="A7" s="22" t="s">
        <v>71</v>
      </c>
      <c r="C7" s="22" t="s">
        <v>72</v>
      </c>
      <c r="E7" s="22" t="s">
        <v>73</v>
      </c>
      <c r="G7" s="22" t="s">
        <v>74</v>
      </c>
      <c r="I7" s="22" t="s">
        <v>72</v>
      </c>
      <c r="K7" s="22" t="s">
        <v>73</v>
      </c>
      <c r="M7" s="22" t="s">
        <v>74</v>
      </c>
    </row>
    <row r="8" spans="1:13" ht="24" x14ac:dyDescent="0.25">
      <c r="A8" s="2" t="s">
        <v>63</v>
      </c>
      <c r="C8" s="7">
        <v>10096497587</v>
      </c>
      <c r="E8" s="7">
        <v>0</v>
      </c>
      <c r="G8" s="7">
        <v>10096497587</v>
      </c>
      <c r="I8" s="7">
        <v>20276663979</v>
      </c>
      <c r="K8" s="7">
        <v>0</v>
      </c>
      <c r="M8" s="7">
        <v>20276663979</v>
      </c>
    </row>
    <row r="9" spans="1:13" ht="24.75" thickBot="1" x14ac:dyDescent="0.3">
      <c r="A9" s="2" t="s">
        <v>63</v>
      </c>
      <c r="C9" s="7">
        <v>448905082</v>
      </c>
      <c r="E9" s="7">
        <v>0</v>
      </c>
      <c r="G9" s="7">
        <v>448905082</v>
      </c>
      <c r="I9" s="7">
        <v>448905082</v>
      </c>
      <c r="K9" s="7">
        <v>0</v>
      </c>
      <c r="M9" s="7">
        <v>448905082</v>
      </c>
    </row>
    <row r="10" spans="1:13" ht="24.75" thickBot="1" x14ac:dyDescent="0.3">
      <c r="A10" s="2" t="s">
        <v>56</v>
      </c>
      <c r="C10" s="8">
        <f>SUM(C8:C9)</f>
        <v>10545402669</v>
      </c>
      <c r="E10" s="8">
        <f>SUM(E8:E9)</f>
        <v>0</v>
      </c>
      <c r="G10" s="8">
        <f>SUM(G8:G9)</f>
        <v>10545402669</v>
      </c>
      <c r="I10" s="8">
        <f>SUM(I8:I9)</f>
        <v>20725569061</v>
      </c>
      <c r="K10" s="8">
        <f>SUM(K8:K9)</f>
        <v>0</v>
      </c>
      <c r="M10" s="8">
        <f>SUM(M8:M9)</f>
        <v>20725569061</v>
      </c>
    </row>
    <row r="12" spans="1:13" x14ac:dyDescent="0.45">
      <c r="G12" s="13"/>
    </row>
    <row r="13" spans="1:13" x14ac:dyDescent="0.25">
      <c r="G13" s="7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U37"/>
  <sheetViews>
    <sheetView rightToLeft="1" topLeftCell="A16" workbookViewId="0">
      <selection activeCell="O39" sqref="O39"/>
    </sheetView>
  </sheetViews>
  <sheetFormatPr defaultRowHeight="22.5" x14ac:dyDescent="0.25"/>
  <cols>
    <col min="1" max="1" width="35.42578125" style="14" bestFit="1" customWidth="1"/>
    <col min="2" max="2" width="1" style="14" customWidth="1"/>
    <col min="3" max="3" width="18" style="14" customWidth="1"/>
    <col min="4" max="4" width="1" style="14" customWidth="1"/>
    <col min="5" max="5" width="22" style="14" customWidth="1"/>
    <col min="6" max="6" width="1" style="14" customWidth="1"/>
    <col min="7" max="7" width="22" style="14" customWidth="1"/>
    <col min="8" max="8" width="1" style="14" customWidth="1"/>
    <col min="9" max="9" width="28" style="14" customWidth="1"/>
    <col min="10" max="10" width="1" style="14" customWidth="1"/>
    <col min="11" max="11" width="19" style="14" customWidth="1"/>
    <col min="12" max="12" width="1" style="14" customWidth="1"/>
    <col min="13" max="13" width="22" style="14" customWidth="1"/>
    <col min="14" max="14" width="1" style="14" customWidth="1"/>
    <col min="15" max="15" width="22" style="14" customWidth="1"/>
    <col min="16" max="16" width="1" style="14" customWidth="1"/>
    <col min="17" max="17" width="28" style="14" customWidth="1"/>
    <col min="18" max="18" width="1" style="14" customWidth="1"/>
    <col min="19" max="19" width="9.140625" style="14" customWidth="1"/>
    <col min="20" max="20" width="9.140625" style="14"/>
    <col min="21" max="21" width="18.7109375" style="14" bestFit="1" customWidth="1"/>
    <col min="22" max="16384" width="9.140625" style="14"/>
  </cols>
  <sheetData>
    <row r="2" spans="1:21" ht="24" x14ac:dyDescent="0.25">
      <c r="A2" s="24" t="s">
        <v>90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</row>
    <row r="3" spans="1:21" ht="24" x14ac:dyDescent="0.25">
      <c r="A3" s="24" t="s">
        <v>67</v>
      </c>
      <c r="B3" s="24" t="s">
        <v>67</v>
      </c>
      <c r="C3" s="24" t="s">
        <v>67</v>
      </c>
      <c r="D3" s="24" t="s">
        <v>67</v>
      </c>
      <c r="E3" s="24" t="s">
        <v>67</v>
      </c>
      <c r="F3" s="24" t="s">
        <v>67</v>
      </c>
      <c r="G3" s="24" t="s">
        <v>67</v>
      </c>
      <c r="H3" s="24" t="s">
        <v>67</v>
      </c>
      <c r="I3" s="24" t="s">
        <v>67</v>
      </c>
      <c r="J3" s="24" t="s">
        <v>67</v>
      </c>
      <c r="K3" s="24" t="s">
        <v>67</v>
      </c>
      <c r="L3" s="24" t="s">
        <v>67</v>
      </c>
      <c r="M3" s="24" t="s">
        <v>67</v>
      </c>
      <c r="N3" s="24" t="s">
        <v>67</v>
      </c>
      <c r="O3" s="24" t="s">
        <v>67</v>
      </c>
      <c r="P3" s="24" t="s">
        <v>67</v>
      </c>
      <c r="Q3" s="24" t="s">
        <v>67</v>
      </c>
    </row>
    <row r="4" spans="1:21" ht="24" x14ac:dyDescent="0.2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</row>
    <row r="6" spans="1:21" ht="24" x14ac:dyDescent="0.25">
      <c r="A6" s="25" t="s">
        <v>3</v>
      </c>
      <c r="C6" s="25" t="s">
        <v>69</v>
      </c>
      <c r="D6" s="25" t="s">
        <v>69</v>
      </c>
      <c r="E6" s="25" t="s">
        <v>69</v>
      </c>
      <c r="F6" s="25" t="s">
        <v>69</v>
      </c>
      <c r="G6" s="25" t="s">
        <v>69</v>
      </c>
      <c r="H6" s="25" t="s">
        <v>69</v>
      </c>
      <c r="I6" s="25" t="s">
        <v>69</v>
      </c>
      <c r="K6" s="25" t="s">
        <v>70</v>
      </c>
      <c r="L6" s="25" t="s">
        <v>70</v>
      </c>
      <c r="M6" s="25" t="s">
        <v>70</v>
      </c>
      <c r="N6" s="25" t="s">
        <v>70</v>
      </c>
      <c r="O6" s="25" t="s">
        <v>70</v>
      </c>
      <c r="P6" s="25" t="s">
        <v>70</v>
      </c>
      <c r="Q6" s="25" t="s">
        <v>70</v>
      </c>
    </row>
    <row r="7" spans="1:21" ht="24" x14ac:dyDescent="0.25">
      <c r="A7" s="25" t="s">
        <v>3</v>
      </c>
      <c r="C7" s="25" t="s">
        <v>7</v>
      </c>
      <c r="E7" s="25" t="s">
        <v>75</v>
      </c>
      <c r="G7" s="25" t="s">
        <v>76</v>
      </c>
      <c r="I7" s="25" t="s">
        <v>78</v>
      </c>
      <c r="K7" s="25" t="s">
        <v>7</v>
      </c>
      <c r="M7" s="25" t="s">
        <v>75</v>
      </c>
      <c r="O7" s="25" t="s">
        <v>76</v>
      </c>
      <c r="Q7" s="25" t="s">
        <v>78</v>
      </c>
    </row>
    <row r="8" spans="1:21" ht="24" x14ac:dyDescent="0.25">
      <c r="A8" s="15" t="s">
        <v>91</v>
      </c>
      <c r="C8" s="16">
        <v>200000</v>
      </c>
      <c r="E8" s="16">
        <v>1228645800</v>
      </c>
      <c r="G8" s="16">
        <v>1231785795</v>
      </c>
      <c r="I8" s="26">
        <v>-3139995</v>
      </c>
      <c r="J8" s="26"/>
      <c r="K8" s="26">
        <v>1200000</v>
      </c>
      <c r="L8" s="26"/>
      <c r="M8" s="26">
        <v>7441458325</v>
      </c>
      <c r="N8" s="26"/>
      <c r="O8" s="26">
        <v>7933465332</v>
      </c>
      <c r="P8" s="26"/>
      <c r="Q8" s="26">
        <v>-492007007</v>
      </c>
    </row>
    <row r="9" spans="1:21" ht="24" x14ac:dyDescent="0.25">
      <c r="A9" s="15" t="s">
        <v>92</v>
      </c>
      <c r="C9" s="16">
        <v>24019097</v>
      </c>
      <c r="E9" s="16">
        <v>97016479498</v>
      </c>
      <c r="G9" s="16">
        <v>95216529021</v>
      </c>
      <c r="I9" s="26">
        <v>1799950477</v>
      </c>
      <c r="J9" s="26"/>
      <c r="K9" s="26">
        <v>27528117</v>
      </c>
      <c r="L9" s="26"/>
      <c r="M9" s="26">
        <v>110894653813</v>
      </c>
      <c r="N9" s="26"/>
      <c r="O9" s="26">
        <v>109127236683</v>
      </c>
      <c r="P9" s="26"/>
      <c r="Q9" s="26">
        <v>1767417130</v>
      </c>
    </row>
    <row r="10" spans="1:21" ht="24" x14ac:dyDescent="0.25">
      <c r="A10" s="15" t="s">
        <v>93</v>
      </c>
      <c r="C10" s="16">
        <v>1028633</v>
      </c>
      <c r="E10" s="16">
        <v>39613333388</v>
      </c>
      <c r="G10" s="16">
        <v>26483077214</v>
      </c>
      <c r="I10" s="26">
        <v>13130256174</v>
      </c>
      <c r="J10" s="26"/>
      <c r="K10" s="26">
        <v>1028633</v>
      </c>
      <c r="L10" s="26"/>
      <c r="M10" s="26">
        <v>66228577506</v>
      </c>
      <c r="N10" s="26"/>
      <c r="O10" s="26">
        <v>53098321291</v>
      </c>
      <c r="P10" s="26"/>
      <c r="Q10" s="26">
        <v>13130256215</v>
      </c>
    </row>
    <row r="11" spans="1:21" ht="24" x14ac:dyDescent="0.25">
      <c r="A11" s="15" t="s">
        <v>94</v>
      </c>
      <c r="C11" s="16">
        <v>70393430</v>
      </c>
      <c r="E11" s="16">
        <v>181166347104</v>
      </c>
      <c r="G11" s="16">
        <v>229656602611</v>
      </c>
      <c r="I11" s="26">
        <v>-48490255507</v>
      </c>
      <c r="J11" s="26"/>
      <c r="K11" s="26">
        <v>127714027</v>
      </c>
      <c r="L11" s="26"/>
      <c r="M11" s="26">
        <v>350659056335</v>
      </c>
      <c r="N11" s="26"/>
      <c r="O11" s="26">
        <v>416663449257</v>
      </c>
      <c r="P11" s="26"/>
      <c r="Q11" s="26">
        <v>-66004392922</v>
      </c>
    </row>
    <row r="12" spans="1:21" ht="24" x14ac:dyDescent="0.25">
      <c r="A12" s="15" t="s">
        <v>95</v>
      </c>
      <c r="C12" s="16">
        <v>225000</v>
      </c>
      <c r="E12" s="16">
        <v>2314893953</v>
      </c>
      <c r="G12" s="16">
        <v>1194258402</v>
      </c>
      <c r="I12" s="26">
        <v>1120635551</v>
      </c>
      <c r="J12" s="26"/>
      <c r="K12" s="26">
        <v>225000</v>
      </c>
      <c r="L12" s="26"/>
      <c r="M12" s="26">
        <v>2314893953</v>
      </c>
      <c r="N12" s="26"/>
      <c r="O12" s="26">
        <v>1194258402</v>
      </c>
      <c r="P12" s="26"/>
      <c r="Q12" s="26">
        <v>1120635551</v>
      </c>
    </row>
    <row r="13" spans="1:21" ht="24" x14ac:dyDescent="0.25">
      <c r="A13" s="15" t="s">
        <v>96</v>
      </c>
      <c r="C13" s="16">
        <v>19300513</v>
      </c>
      <c r="E13" s="16">
        <v>87164659935</v>
      </c>
      <c r="G13" s="16">
        <v>94465036745</v>
      </c>
      <c r="I13" s="26">
        <v>-7300376810</v>
      </c>
      <c r="J13" s="26"/>
      <c r="K13" s="26">
        <v>47975610</v>
      </c>
      <c r="L13" s="26"/>
      <c r="M13" s="26">
        <v>229291821173</v>
      </c>
      <c r="N13" s="26"/>
      <c r="O13" s="26">
        <v>234813331456</v>
      </c>
      <c r="P13" s="26"/>
      <c r="Q13" s="26">
        <v>-5521510283</v>
      </c>
    </row>
    <row r="14" spans="1:21" ht="24" x14ac:dyDescent="0.25">
      <c r="A14" s="15" t="s">
        <v>97</v>
      </c>
      <c r="C14" s="16">
        <v>7207565</v>
      </c>
      <c r="E14" s="16">
        <v>142660918988</v>
      </c>
      <c r="G14" s="16">
        <v>168011745554</v>
      </c>
      <c r="I14" s="26">
        <v>-25350826566</v>
      </c>
      <c r="J14" s="26"/>
      <c r="K14" s="26">
        <v>10747820</v>
      </c>
      <c r="L14" s="26"/>
      <c r="M14" s="26">
        <v>223232507354</v>
      </c>
      <c r="N14" s="26"/>
      <c r="O14" s="26">
        <v>250536762048</v>
      </c>
      <c r="P14" s="26"/>
      <c r="Q14" s="26">
        <v>-27304254694</v>
      </c>
      <c r="S14" s="16"/>
      <c r="T14" s="16"/>
      <c r="U14" s="16"/>
    </row>
    <row r="15" spans="1:21" ht="24" x14ac:dyDescent="0.25">
      <c r="A15" s="15" t="s">
        <v>98</v>
      </c>
      <c r="C15" s="16">
        <v>245000</v>
      </c>
      <c r="E15" s="16">
        <v>2342876467</v>
      </c>
      <c r="G15" s="16">
        <v>1802630303</v>
      </c>
      <c r="I15" s="26">
        <v>540246164</v>
      </c>
      <c r="J15" s="26"/>
      <c r="K15" s="26">
        <v>245000</v>
      </c>
      <c r="L15" s="26"/>
      <c r="M15" s="26">
        <v>2342876467</v>
      </c>
      <c r="N15" s="26"/>
      <c r="O15" s="26">
        <v>1802630303</v>
      </c>
      <c r="P15" s="26"/>
      <c r="Q15" s="26">
        <v>540246164</v>
      </c>
    </row>
    <row r="16" spans="1:21" ht="24" x14ac:dyDescent="0.25">
      <c r="A16" s="15" t="s">
        <v>99</v>
      </c>
      <c r="C16" s="16">
        <v>2064140</v>
      </c>
      <c r="E16" s="16">
        <v>7840603716</v>
      </c>
      <c r="G16" s="16">
        <v>7254725179</v>
      </c>
      <c r="I16" s="26">
        <v>585878537</v>
      </c>
      <c r="J16" s="26"/>
      <c r="K16" s="26">
        <v>2813568</v>
      </c>
      <c r="L16" s="26"/>
      <c r="M16" s="26">
        <v>11161608887</v>
      </c>
      <c r="N16" s="26"/>
      <c r="O16" s="26">
        <v>9973861677</v>
      </c>
      <c r="P16" s="26"/>
      <c r="Q16" s="26">
        <v>1187747210</v>
      </c>
    </row>
    <row r="17" spans="1:17" ht="24" x14ac:dyDescent="0.25">
      <c r="A17" s="15" t="s">
        <v>100</v>
      </c>
      <c r="C17" s="16">
        <v>21262033</v>
      </c>
      <c r="E17" s="16">
        <v>76617082158</v>
      </c>
      <c r="G17" s="16">
        <v>87923779448</v>
      </c>
      <c r="I17" s="26">
        <v>-11306697290</v>
      </c>
      <c r="J17" s="26"/>
      <c r="K17" s="26">
        <v>33838882</v>
      </c>
      <c r="L17" s="26"/>
      <c r="M17" s="26">
        <v>130264524876</v>
      </c>
      <c r="N17" s="26"/>
      <c r="O17" s="26">
        <v>139932169112</v>
      </c>
      <c r="P17" s="26"/>
      <c r="Q17" s="26">
        <v>-9667644236</v>
      </c>
    </row>
    <row r="18" spans="1:17" ht="24" x14ac:dyDescent="0.25">
      <c r="A18" s="15" t="s">
        <v>101</v>
      </c>
      <c r="C18" s="16">
        <v>8350000</v>
      </c>
      <c r="E18" s="16">
        <v>52802942226</v>
      </c>
      <c r="G18" s="16">
        <v>57562243056</v>
      </c>
      <c r="I18" s="26">
        <v>-4759300830</v>
      </c>
      <c r="J18" s="26"/>
      <c r="K18" s="26">
        <v>8350000</v>
      </c>
      <c r="L18" s="26"/>
      <c r="M18" s="26">
        <v>52802942226</v>
      </c>
      <c r="N18" s="26"/>
      <c r="O18" s="26">
        <v>57562243056</v>
      </c>
      <c r="P18" s="26"/>
      <c r="Q18" s="26">
        <v>-4759300830</v>
      </c>
    </row>
    <row r="19" spans="1:17" ht="24" x14ac:dyDescent="0.25">
      <c r="A19" s="15" t="s">
        <v>102</v>
      </c>
      <c r="C19" s="16">
        <v>285750</v>
      </c>
      <c r="E19" s="16">
        <v>15608535924</v>
      </c>
      <c r="G19" s="16">
        <v>12006963178</v>
      </c>
      <c r="I19" s="26">
        <v>3601572746</v>
      </c>
      <c r="J19" s="26"/>
      <c r="K19" s="26">
        <v>285750</v>
      </c>
      <c r="L19" s="26"/>
      <c r="M19" s="26">
        <v>15608535924</v>
      </c>
      <c r="N19" s="26"/>
      <c r="O19" s="26">
        <v>12006963178</v>
      </c>
      <c r="P19" s="26"/>
      <c r="Q19" s="26">
        <v>3601572746</v>
      </c>
    </row>
    <row r="20" spans="1:17" ht="24" x14ac:dyDescent="0.25">
      <c r="A20" s="15" t="s">
        <v>103</v>
      </c>
      <c r="C20" s="16">
        <v>27297560</v>
      </c>
      <c r="E20" s="16">
        <v>207660004165</v>
      </c>
      <c r="G20" s="16">
        <v>262064711618</v>
      </c>
      <c r="I20" s="26">
        <v>-54404707453</v>
      </c>
      <c r="J20" s="26"/>
      <c r="K20" s="26">
        <v>37960350</v>
      </c>
      <c r="L20" s="26"/>
      <c r="M20" s="26">
        <v>302997307212</v>
      </c>
      <c r="N20" s="26"/>
      <c r="O20" s="26">
        <v>364430672095</v>
      </c>
      <c r="P20" s="26"/>
      <c r="Q20" s="26">
        <v>-61433364883</v>
      </c>
    </row>
    <row r="21" spans="1:17" ht="24" x14ac:dyDescent="0.25">
      <c r="A21" s="15" t="s">
        <v>104</v>
      </c>
      <c r="C21" s="16">
        <v>800000</v>
      </c>
      <c r="E21" s="16">
        <v>14363136462</v>
      </c>
      <c r="G21" s="16">
        <v>11234992117</v>
      </c>
      <c r="I21" s="26">
        <v>3128144345</v>
      </c>
      <c r="J21" s="26"/>
      <c r="K21" s="26">
        <v>800000</v>
      </c>
      <c r="L21" s="26"/>
      <c r="M21" s="26">
        <v>14363136462</v>
      </c>
      <c r="N21" s="26"/>
      <c r="O21" s="26">
        <v>11234992117</v>
      </c>
      <c r="P21" s="26"/>
      <c r="Q21" s="26">
        <v>3128144345</v>
      </c>
    </row>
    <row r="22" spans="1:17" ht="24" x14ac:dyDescent="0.25">
      <c r="A22" s="15" t="s">
        <v>107</v>
      </c>
      <c r="C22" s="16">
        <v>1000000</v>
      </c>
      <c r="E22" s="16">
        <v>1044609314</v>
      </c>
      <c r="G22" s="16">
        <v>8002035</v>
      </c>
      <c r="I22" s="26">
        <v>1036607279</v>
      </c>
      <c r="J22" s="26"/>
      <c r="K22" s="26">
        <v>1000000</v>
      </c>
      <c r="L22" s="26"/>
      <c r="M22" s="26">
        <v>1044609314</v>
      </c>
      <c r="N22" s="26"/>
      <c r="O22" s="26">
        <v>8002035</v>
      </c>
      <c r="P22" s="26"/>
      <c r="Q22" s="26">
        <v>1036607279</v>
      </c>
    </row>
    <row r="23" spans="1:17" ht="24" x14ac:dyDescent="0.25">
      <c r="A23" s="15" t="s">
        <v>108</v>
      </c>
      <c r="C23" s="16">
        <v>0</v>
      </c>
      <c r="E23" s="16">
        <v>0</v>
      </c>
      <c r="G23" s="16">
        <v>0</v>
      </c>
      <c r="I23" s="26">
        <v>0</v>
      </c>
      <c r="J23" s="26"/>
      <c r="K23" s="26">
        <v>250002</v>
      </c>
      <c r="L23" s="26"/>
      <c r="M23" s="26">
        <v>2201838389</v>
      </c>
      <c r="N23" s="26"/>
      <c r="O23" s="26">
        <v>1789137357</v>
      </c>
      <c r="P23" s="26"/>
      <c r="Q23" s="26">
        <v>412701032</v>
      </c>
    </row>
    <row r="24" spans="1:17" ht="24" x14ac:dyDescent="0.25">
      <c r="A24" s="15" t="s">
        <v>109</v>
      </c>
      <c r="C24" s="16">
        <v>0</v>
      </c>
      <c r="E24" s="16">
        <v>0</v>
      </c>
      <c r="G24" s="16">
        <v>0</v>
      </c>
      <c r="I24" s="26">
        <v>0</v>
      </c>
      <c r="J24" s="26"/>
      <c r="K24" s="26">
        <v>24822793</v>
      </c>
      <c r="L24" s="26"/>
      <c r="M24" s="26">
        <v>145746867110</v>
      </c>
      <c r="N24" s="26"/>
      <c r="O24" s="26">
        <v>142868813650</v>
      </c>
      <c r="P24" s="26"/>
      <c r="Q24" s="26">
        <v>2878053460</v>
      </c>
    </row>
    <row r="25" spans="1:17" ht="24" x14ac:dyDescent="0.25">
      <c r="A25" s="15" t="s">
        <v>110</v>
      </c>
      <c r="C25" s="16">
        <v>0</v>
      </c>
      <c r="E25" s="16">
        <v>0</v>
      </c>
      <c r="G25" s="16">
        <v>0</v>
      </c>
      <c r="I25" s="26">
        <v>0</v>
      </c>
      <c r="J25" s="26"/>
      <c r="K25" s="26">
        <v>503092</v>
      </c>
      <c r="L25" s="26"/>
      <c r="M25" s="26">
        <v>5931169442</v>
      </c>
      <c r="N25" s="26"/>
      <c r="O25" s="26">
        <v>5701124069</v>
      </c>
      <c r="P25" s="26"/>
      <c r="Q25" s="26">
        <v>230045373</v>
      </c>
    </row>
    <row r="26" spans="1:17" ht="24" x14ac:dyDescent="0.25">
      <c r="A26" s="15" t="s">
        <v>111</v>
      </c>
      <c r="C26" s="16">
        <v>0</v>
      </c>
      <c r="E26" s="16">
        <v>0</v>
      </c>
      <c r="G26" s="16">
        <v>0</v>
      </c>
      <c r="I26" s="26">
        <v>0</v>
      </c>
      <c r="J26" s="26"/>
      <c r="K26" s="26">
        <v>441871</v>
      </c>
      <c r="L26" s="26"/>
      <c r="M26" s="26">
        <v>1760042185</v>
      </c>
      <c r="N26" s="26"/>
      <c r="O26" s="26">
        <v>1737503467</v>
      </c>
      <c r="P26" s="26"/>
      <c r="Q26" s="26">
        <v>22179418</v>
      </c>
    </row>
    <row r="27" spans="1:17" ht="24" x14ac:dyDescent="0.25">
      <c r="A27" s="15" t="s">
        <v>112</v>
      </c>
      <c r="C27" s="16">
        <v>0</v>
      </c>
      <c r="E27" s="16">
        <v>0</v>
      </c>
      <c r="G27" s="16">
        <v>0</v>
      </c>
      <c r="I27" s="26">
        <v>0</v>
      </c>
      <c r="J27" s="26"/>
      <c r="K27" s="26">
        <v>297500</v>
      </c>
      <c r="L27" s="26"/>
      <c r="M27" s="26">
        <v>8236077020</v>
      </c>
      <c r="N27" s="26"/>
      <c r="O27" s="26">
        <v>5363090265</v>
      </c>
      <c r="P27" s="26"/>
      <c r="Q27" s="26">
        <v>2872986755</v>
      </c>
    </row>
    <row r="28" spans="1:17" ht="24" x14ac:dyDescent="0.25">
      <c r="A28" s="15" t="s">
        <v>113</v>
      </c>
      <c r="C28" s="16">
        <v>0</v>
      </c>
      <c r="E28" s="16">
        <v>0</v>
      </c>
      <c r="G28" s="16">
        <v>0</v>
      </c>
      <c r="I28" s="26">
        <v>0</v>
      </c>
      <c r="J28" s="26"/>
      <c r="K28" s="26">
        <v>5162453</v>
      </c>
      <c r="L28" s="26"/>
      <c r="M28" s="26">
        <v>86521076125</v>
      </c>
      <c r="N28" s="26"/>
      <c r="O28" s="26">
        <v>83053003939</v>
      </c>
      <c r="P28" s="26"/>
      <c r="Q28" s="26">
        <v>3468072186</v>
      </c>
    </row>
    <row r="29" spans="1:17" ht="24" x14ac:dyDescent="0.25">
      <c r="A29" s="15" t="s">
        <v>114</v>
      </c>
      <c r="C29" s="16">
        <v>0</v>
      </c>
      <c r="E29" s="16">
        <v>0</v>
      </c>
      <c r="G29" s="16">
        <v>0</v>
      </c>
      <c r="I29" s="26">
        <v>0</v>
      </c>
      <c r="J29" s="26"/>
      <c r="K29" s="26">
        <v>80437</v>
      </c>
      <c r="L29" s="26"/>
      <c r="M29" s="26">
        <v>932314946</v>
      </c>
      <c r="N29" s="26"/>
      <c r="O29" s="26">
        <v>910726174</v>
      </c>
      <c r="P29" s="26"/>
      <c r="Q29" s="26">
        <v>21588772</v>
      </c>
    </row>
    <row r="30" spans="1:17" ht="24" x14ac:dyDescent="0.25">
      <c r="A30" s="15" t="s">
        <v>115</v>
      </c>
      <c r="C30" s="16">
        <v>0</v>
      </c>
      <c r="E30" s="16">
        <v>0</v>
      </c>
      <c r="G30" s="16">
        <v>0</v>
      </c>
      <c r="I30" s="26">
        <v>0</v>
      </c>
      <c r="J30" s="26"/>
      <c r="K30" s="26">
        <v>3000000</v>
      </c>
      <c r="L30" s="26"/>
      <c r="M30" s="26">
        <v>38404461288</v>
      </c>
      <c r="N30" s="26"/>
      <c r="O30" s="26">
        <v>37843483500</v>
      </c>
      <c r="P30" s="26"/>
      <c r="Q30" s="26">
        <v>560977788</v>
      </c>
    </row>
    <row r="31" spans="1:17" ht="24" x14ac:dyDescent="0.25">
      <c r="A31" s="15" t="s">
        <v>116</v>
      </c>
      <c r="C31" s="16">
        <v>0</v>
      </c>
      <c r="E31" s="16">
        <v>0</v>
      </c>
      <c r="G31" s="16">
        <v>0</v>
      </c>
      <c r="I31" s="26">
        <v>0</v>
      </c>
      <c r="J31" s="26"/>
      <c r="K31" s="26">
        <v>396315</v>
      </c>
      <c r="L31" s="26"/>
      <c r="M31" s="26">
        <v>7786623798</v>
      </c>
      <c r="N31" s="26"/>
      <c r="O31" s="26">
        <v>7867319807</v>
      </c>
      <c r="P31" s="26"/>
      <c r="Q31" s="26">
        <v>-80696009</v>
      </c>
    </row>
    <row r="32" spans="1:17" ht="24" x14ac:dyDescent="0.25">
      <c r="A32" s="15" t="s">
        <v>117</v>
      </c>
      <c r="C32" s="16">
        <v>0</v>
      </c>
      <c r="E32" s="16">
        <v>0</v>
      </c>
      <c r="G32" s="16">
        <v>0</v>
      </c>
      <c r="I32" s="26">
        <v>0</v>
      </c>
      <c r="J32" s="26"/>
      <c r="K32" s="26">
        <v>200000</v>
      </c>
      <c r="L32" s="26"/>
      <c r="M32" s="26">
        <v>692057620</v>
      </c>
      <c r="N32" s="26"/>
      <c r="O32" s="26">
        <v>705755232</v>
      </c>
      <c r="P32" s="26"/>
      <c r="Q32" s="26">
        <v>-13697612</v>
      </c>
    </row>
    <row r="33" spans="1:17" ht="24" x14ac:dyDescent="0.25">
      <c r="A33" s="15" t="s">
        <v>118</v>
      </c>
      <c r="C33" s="16">
        <v>0</v>
      </c>
      <c r="E33" s="16">
        <v>0</v>
      </c>
      <c r="G33" s="16">
        <v>0</v>
      </c>
      <c r="I33" s="26">
        <v>0</v>
      </c>
      <c r="J33" s="26"/>
      <c r="K33" s="26">
        <v>40040191</v>
      </c>
      <c r="L33" s="26"/>
      <c r="M33" s="26">
        <v>334889259585</v>
      </c>
      <c r="N33" s="26"/>
      <c r="O33" s="26">
        <v>318692810556</v>
      </c>
      <c r="P33" s="26"/>
      <c r="Q33" s="26">
        <v>16196449029</v>
      </c>
    </row>
    <row r="34" spans="1:17" ht="24.75" thickBot="1" x14ac:dyDescent="0.3">
      <c r="A34" s="15" t="s">
        <v>119</v>
      </c>
      <c r="C34" s="16">
        <v>0</v>
      </c>
      <c r="E34" s="16">
        <v>0</v>
      </c>
      <c r="G34" s="16">
        <v>0</v>
      </c>
      <c r="I34" s="26">
        <v>0</v>
      </c>
      <c r="J34" s="26"/>
      <c r="K34" s="26">
        <v>3987981</v>
      </c>
      <c r="L34" s="26"/>
      <c r="M34" s="26">
        <v>38573923697</v>
      </c>
      <c r="N34" s="26"/>
      <c r="O34" s="26">
        <v>37065760962</v>
      </c>
      <c r="P34" s="26"/>
      <c r="Q34" s="26">
        <v>1508162735</v>
      </c>
    </row>
    <row r="35" spans="1:17" ht="24.75" thickBot="1" x14ac:dyDescent="0.3">
      <c r="A35" s="15" t="s">
        <v>56</v>
      </c>
      <c r="C35" s="14" t="s">
        <v>56</v>
      </c>
      <c r="E35" s="19">
        <v>929445069098</v>
      </c>
      <c r="F35" s="15"/>
      <c r="G35" s="19">
        <v>1056117082276</v>
      </c>
      <c r="H35" s="15"/>
      <c r="I35" s="27">
        <v>-126672013178</v>
      </c>
      <c r="J35" s="28"/>
      <c r="K35" s="28" t="s">
        <v>56</v>
      </c>
      <c r="L35" s="28"/>
      <c r="M35" s="27">
        <v>2192324221032</v>
      </c>
      <c r="N35" s="28"/>
      <c r="O35" s="27">
        <v>2313916887020</v>
      </c>
      <c r="P35" s="28"/>
      <c r="Q35" s="27">
        <v>-121593025288</v>
      </c>
    </row>
    <row r="36" spans="1:17" ht="23.25" thickTop="1" x14ac:dyDescent="0.25"/>
    <row r="37" spans="1:17" x14ac:dyDescent="0.25">
      <c r="Q37" s="1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2"/>
  <sheetViews>
    <sheetView rightToLeft="1" topLeftCell="A34" workbookViewId="0">
      <selection activeCell="I55" sqref="I55"/>
    </sheetView>
  </sheetViews>
  <sheetFormatPr defaultRowHeight="22.5" x14ac:dyDescent="0.25"/>
  <cols>
    <col min="1" max="1" width="47.7109375" style="14" bestFit="1" customWidth="1"/>
    <col min="2" max="2" width="1" style="14" customWidth="1"/>
    <col min="3" max="3" width="19" style="14" customWidth="1"/>
    <col min="4" max="4" width="1" style="14" customWidth="1"/>
    <col min="5" max="5" width="23" style="14" customWidth="1"/>
    <col min="6" max="6" width="1" style="14" customWidth="1"/>
    <col min="7" max="7" width="23" style="14" customWidth="1"/>
    <col min="8" max="8" width="1" style="14" customWidth="1"/>
    <col min="9" max="9" width="34" style="14" customWidth="1"/>
    <col min="10" max="10" width="1" style="14" customWidth="1"/>
    <col min="11" max="11" width="19" style="14" customWidth="1"/>
    <col min="12" max="12" width="1" style="14" customWidth="1"/>
    <col min="13" max="13" width="23" style="14" customWidth="1"/>
    <col min="14" max="14" width="1" style="14" customWidth="1"/>
    <col min="15" max="15" width="23" style="14" customWidth="1"/>
    <col min="16" max="16" width="1" style="14" customWidth="1"/>
    <col min="17" max="17" width="34" style="14" customWidth="1"/>
    <col min="18" max="18" width="1" style="14" customWidth="1"/>
    <col min="19" max="19" width="9.140625" style="14" customWidth="1"/>
    <col min="20" max="16384" width="9.140625" style="14"/>
  </cols>
  <sheetData>
    <row r="2" spans="1:17" ht="24" x14ac:dyDescent="0.25">
      <c r="A2" s="24" t="s">
        <v>90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</row>
    <row r="3" spans="1:17" ht="24" x14ac:dyDescent="0.25">
      <c r="A3" s="24" t="s">
        <v>67</v>
      </c>
      <c r="B3" s="24" t="s">
        <v>67</v>
      </c>
      <c r="C3" s="24" t="s">
        <v>67</v>
      </c>
      <c r="D3" s="24" t="s">
        <v>67</v>
      </c>
      <c r="E3" s="24" t="s">
        <v>67</v>
      </c>
      <c r="F3" s="24" t="s">
        <v>67</v>
      </c>
      <c r="G3" s="24" t="s">
        <v>67</v>
      </c>
      <c r="H3" s="24" t="s">
        <v>67</v>
      </c>
      <c r="I3" s="24" t="s">
        <v>67</v>
      </c>
      <c r="J3" s="24" t="s">
        <v>67</v>
      </c>
      <c r="K3" s="24" t="s">
        <v>67</v>
      </c>
      <c r="L3" s="24" t="s">
        <v>67</v>
      </c>
      <c r="M3" s="24" t="s">
        <v>67</v>
      </c>
      <c r="N3" s="24" t="s">
        <v>67</v>
      </c>
      <c r="O3" s="24" t="s">
        <v>67</v>
      </c>
      <c r="P3" s="24" t="s">
        <v>67</v>
      </c>
      <c r="Q3" s="24" t="s">
        <v>67</v>
      </c>
    </row>
    <row r="4" spans="1:17" ht="24" x14ac:dyDescent="0.2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</row>
    <row r="6" spans="1:17" ht="24" x14ac:dyDescent="0.25">
      <c r="A6" s="25" t="s">
        <v>3</v>
      </c>
      <c r="C6" s="25" t="s">
        <v>69</v>
      </c>
      <c r="D6" s="25" t="s">
        <v>69</v>
      </c>
      <c r="E6" s="25" t="s">
        <v>69</v>
      </c>
      <c r="F6" s="25" t="s">
        <v>69</v>
      </c>
      <c r="G6" s="25" t="s">
        <v>69</v>
      </c>
      <c r="H6" s="25" t="s">
        <v>69</v>
      </c>
      <c r="I6" s="25" t="s">
        <v>69</v>
      </c>
      <c r="K6" s="25" t="s">
        <v>70</v>
      </c>
      <c r="L6" s="25" t="s">
        <v>70</v>
      </c>
      <c r="M6" s="25" t="s">
        <v>70</v>
      </c>
      <c r="N6" s="25" t="s">
        <v>70</v>
      </c>
      <c r="O6" s="25" t="s">
        <v>70</v>
      </c>
      <c r="P6" s="25" t="s">
        <v>70</v>
      </c>
      <c r="Q6" s="25" t="s">
        <v>70</v>
      </c>
    </row>
    <row r="7" spans="1:17" ht="24" x14ac:dyDescent="0.25">
      <c r="A7" s="25" t="s">
        <v>3</v>
      </c>
      <c r="C7" s="25" t="s">
        <v>7</v>
      </c>
      <c r="E7" s="25" t="s">
        <v>75</v>
      </c>
      <c r="G7" s="25" t="s">
        <v>76</v>
      </c>
      <c r="I7" s="25" t="s">
        <v>77</v>
      </c>
      <c r="K7" s="25" t="s">
        <v>7</v>
      </c>
      <c r="M7" s="25" t="s">
        <v>75</v>
      </c>
      <c r="O7" s="25" t="s">
        <v>76</v>
      </c>
      <c r="Q7" s="25" t="s">
        <v>77</v>
      </c>
    </row>
    <row r="8" spans="1:17" ht="24" x14ac:dyDescent="0.25">
      <c r="A8" s="15" t="s">
        <v>53</v>
      </c>
      <c r="C8" s="16">
        <v>1148586</v>
      </c>
      <c r="E8" s="16">
        <v>5192687701</v>
      </c>
      <c r="G8" s="16">
        <v>5191734054</v>
      </c>
      <c r="I8" s="26">
        <v>953647</v>
      </c>
      <c r="J8" s="26"/>
      <c r="K8" s="26">
        <v>1148586</v>
      </c>
      <c r="L8" s="26"/>
      <c r="M8" s="26">
        <v>5192687701</v>
      </c>
      <c r="N8" s="26"/>
      <c r="O8" s="26">
        <v>5191734054</v>
      </c>
      <c r="P8" s="26"/>
      <c r="Q8" s="26">
        <v>953647</v>
      </c>
    </row>
    <row r="9" spans="1:17" ht="24" x14ac:dyDescent="0.25">
      <c r="A9" s="15" t="s">
        <v>33</v>
      </c>
      <c r="C9" s="16">
        <v>5246690</v>
      </c>
      <c r="E9" s="16">
        <v>79848879297</v>
      </c>
      <c r="G9" s="16">
        <v>78955401253</v>
      </c>
      <c r="I9" s="26">
        <v>893478044</v>
      </c>
      <c r="J9" s="26"/>
      <c r="K9" s="26">
        <v>5246690</v>
      </c>
      <c r="L9" s="26"/>
      <c r="M9" s="26">
        <v>79848879297</v>
      </c>
      <c r="N9" s="26"/>
      <c r="O9" s="26">
        <v>77167095187</v>
      </c>
      <c r="P9" s="26"/>
      <c r="Q9" s="26">
        <v>2681784110</v>
      </c>
    </row>
    <row r="10" spans="1:17" ht="24" x14ac:dyDescent="0.25">
      <c r="A10" s="15" t="s">
        <v>105</v>
      </c>
      <c r="C10" s="16">
        <v>47937473</v>
      </c>
      <c r="E10" s="16">
        <v>117367479523</v>
      </c>
      <c r="G10" s="16">
        <v>103933098973</v>
      </c>
      <c r="I10" s="26">
        <v>13434380550</v>
      </c>
      <c r="J10" s="26"/>
      <c r="K10" s="26">
        <v>47937473</v>
      </c>
      <c r="L10" s="26"/>
      <c r="M10" s="26">
        <v>117367479523</v>
      </c>
      <c r="N10" s="26"/>
      <c r="O10" s="26">
        <v>156394668816</v>
      </c>
      <c r="P10" s="26"/>
      <c r="Q10" s="26">
        <v>-39027189293</v>
      </c>
    </row>
    <row r="11" spans="1:17" ht="24" x14ac:dyDescent="0.25">
      <c r="A11" s="15" t="s">
        <v>106</v>
      </c>
      <c r="C11" s="16">
        <v>285750</v>
      </c>
      <c r="E11" s="16">
        <v>14855803886</v>
      </c>
      <c r="G11" s="16">
        <v>14949361655</v>
      </c>
      <c r="I11" s="26">
        <v>-93557769</v>
      </c>
      <c r="J11" s="26"/>
      <c r="K11" s="26">
        <v>285750</v>
      </c>
      <c r="L11" s="26"/>
      <c r="M11" s="26">
        <v>14855803886</v>
      </c>
      <c r="N11" s="26"/>
      <c r="O11" s="26">
        <v>12006963180</v>
      </c>
      <c r="P11" s="26"/>
      <c r="Q11" s="26">
        <v>2848840706</v>
      </c>
    </row>
    <row r="12" spans="1:17" ht="24" x14ac:dyDescent="0.25">
      <c r="A12" s="15" t="s">
        <v>51</v>
      </c>
      <c r="C12" s="16">
        <v>26052623</v>
      </c>
      <c r="E12" s="16">
        <v>76320256355</v>
      </c>
      <c r="G12" s="16">
        <v>83180002194</v>
      </c>
      <c r="I12" s="26">
        <v>-6859745839</v>
      </c>
      <c r="J12" s="26"/>
      <c r="K12" s="26">
        <v>26052623</v>
      </c>
      <c r="L12" s="26"/>
      <c r="M12" s="26">
        <v>76320256355</v>
      </c>
      <c r="N12" s="26"/>
      <c r="O12" s="26">
        <v>83180002194</v>
      </c>
      <c r="P12" s="26"/>
      <c r="Q12" s="26">
        <v>-6859745839</v>
      </c>
    </row>
    <row r="13" spans="1:17" ht="24" x14ac:dyDescent="0.25">
      <c r="A13" s="15" t="s">
        <v>23</v>
      </c>
      <c r="C13" s="16">
        <v>11261479</v>
      </c>
      <c r="E13" s="16">
        <v>28803379544</v>
      </c>
      <c r="G13" s="16">
        <v>43077595445</v>
      </c>
      <c r="I13" s="26">
        <v>-14274215901</v>
      </c>
      <c r="J13" s="26"/>
      <c r="K13" s="26">
        <v>11261479</v>
      </c>
      <c r="L13" s="26"/>
      <c r="M13" s="26">
        <v>28803379544</v>
      </c>
      <c r="N13" s="26"/>
      <c r="O13" s="26">
        <v>33513744053</v>
      </c>
      <c r="P13" s="26"/>
      <c r="Q13" s="26">
        <v>-4710364509</v>
      </c>
    </row>
    <row r="14" spans="1:17" ht="24" x14ac:dyDescent="0.25">
      <c r="A14" s="15" t="s">
        <v>34</v>
      </c>
      <c r="C14" s="16">
        <v>7954689</v>
      </c>
      <c r="E14" s="16">
        <v>25651471299</v>
      </c>
      <c r="G14" s="16">
        <v>24862255691</v>
      </c>
      <c r="I14" s="26">
        <v>789215608</v>
      </c>
      <c r="J14" s="26"/>
      <c r="K14" s="26">
        <v>7954689</v>
      </c>
      <c r="L14" s="26"/>
      <c r="M14" s="26">
        <v>25651471299</v>
      </c>
      <c r="N14" s="26"/>
      <c r="O14" s="26">
        <v>27060350186</v>
      </c>
      <c r="P14" s="26"/>
      <c r="Q14" s="26">
        <v>-1408878887</v>
      </c>
    </row>
    <row r="15" spans="1:17" ht="24" x14ac:dyDescent="0.25">
      <c r="A15" s="15" t="s">
        <v>26</v>
      </c>
      <c r="C15" s="16">
        <v>9552180</v>
      </c>
      <c r="E15" s="16">
        <v>175189106560</v>
      </c>
      <c r="G15" s="16">
        <v>188512779115</v>
      </c>
      <c r="I15" s="26">
        <v>-13323672555</v>
      </c>
      <c r="J15" s="26"/>
      <c r="K15" s="26">
        <v>9552180</v>
      </c>
      <c r="L15" s="26"/>
      <c r="M15" s="26">
        <v>175189106560</v>
      </c>
      <c r="N15" s="26"/>
      <c r="O15" s="26">
        <v>222665829702</v>
      </c>
      <c r="P15" s="26"/>
      <c r="Q15" s="26">
        <v>-47476723142</v>
      </c>
    </row>
    <row r="16" spans="1:17" ht="24" x14ac:dyDescent="0.25">
      <c r="A16" s="15" t="s">
        <v>24</v>
      </c>
      <c r="C16" s="16">
        <v>56825889</v>
      </c>
      <c r="E16" s="16">
        <v>213467301575</v>
      </c>
      <c r="G16" s="16">
        <v>247626664244</v>
      </c>
      <c r="I16" s="26">
        <v>-34159362669</v>
      </c>
      <c r="J16" s="26"/>
      <c r="K16" s="26">
        <v>56825889</v>
      </c>
      <c r="L16" s="26"/>
      <c r="M16" s="26">
        <v>213467301575</v>
      </c>
      <c r="N16" s="26"/>
      <c r="O16" s="26">
        <v>251384681186</v>
      </c>
      <c r="P16" s="26"/>
      <c r="Q16" s="26">
        <v>-37917379611</v>
      </c>
    </row>
    <row r="17" spans="1:17" ht="24" x14ac:dyDescent="0.25">
      <c r="A17" s="15" t="s">
        <v>39</v>
      </c>
      <c r="C17" s="16">
        <v>131602201</v>
      </c>
      <c r="E17" s="16">
        <v>534396300888</v>
      </c>
      <c r="G17" s="16">
        <v>571494092699</v>
      </c>
      <c r="I17" s="26">
        <v>-37097791811</v>
      </c>
      <c r="J17" s="26"/>
      <c r="K17" s="26">
        <v>131602201</v>
      </c>
      <c r="L17" s="26"/>
      <c r="M17" s="26">
        <v>534396300888</v>
      </c>
      <c r="N17" s="26"/>
      <c r="O17" s="26">
        <v>609320876697</v>
      </c>
      <c r="P17" s="26"/>
      <c r="Q17" s="26">
        <v>-74924575809</v>
      </c>
    </row>
    <row r="18" spans="1:17" ht="24" x14ac:dyDescent="0.25">
      <c r="A18" s="15" t="s">
        <v>52</v>
      </c>
      <c r="C18" s="16">
        <v>3363597</v>
      </c>
      <c r="E18" s="16">
        <v>65868596877</v>
      </c>
      <c r="G18" s="16">
        <v>70144015587</v>
      </c>
      <c r="I18" s="26">
        <v>-4275418710</v>
      </c>
      <c r="J18" s="26"/>
      <c r="K18" s="26">
        <v>3363597</v>
      </c>
      <c r="L18" s="26"/>
      <c r="M18" s="26">
        <v>65868596877</v>
      </c>
      <c r="N18" s="26"/>
      <c r="O18" s="26">
        <v>70144015587</v>
      </c>
      <c r="P18" s="26"/>
      <c r="Q18" s="26">
        <v>-4275418710</v>
      </c>
    </row>
    <row r="19" spans="1:17" ht="24" x14ac:dyDescent="0.25">
      <c r="A19" s="15" t="s">
        <v>48</v>
      </c>
      <c r="C19" s="16">
        <v>15045814</v>
      </c>
      <c r="E19" s="16">
        <v>85699549760</v>
      </c>
      <c r="G19" s="16">
        <v>82356965329</v>
      </c>
      <c r="I19" s="26">
        <v>3342584431</v>
      </c>
      <c r="J19" s="26"/>
      <c r="K19" s="26">
        <v>15045814</v>
      </c>
      <c r="L19" s="26"/>
      <c r="M19" s="26">
        <v>85699549760</v>
      </c>
      <c r="N19" s="26"/>
      <c r="O19" s="26">
        <v>82356965329</v>
      </c>
      <c r="P19" s="26"/>
      <c r="Q19" s="26">
        <v>3342584431</v>
      </c>
    </row>
    <row r="20" spans="1:17" ht="24" x14ac:dyDescent="0.25">
      <c r="A20" s="15" t="s">
        <v>15</v>
      </c>
      <c r="C20" s="16">
        <v>21356309</v>
      </c>
      <c r="E20" s="16">
        <v>130559819613</v>
      </c>
      <c r="G20" s="16">
        <v>137836251964</v>
      </c>
      <c r="I20" s="26">
        <v>-7276432351</v>
      </c>
      <c r="J20" s="26"/>
      <c r="K20" s="26">
        <v>21356309</v>
      </c>
      <c r="L20" s="26"/>
      <c r="M20" s="26">
        <v>130559819613</v>
      </c>
      <c r="N20" s="26"/>
      <c r="O20" s="26">
        <v>131531990208</v>
      </c>
      <c r="P20" s="26"/>
      <c r="Q20" s="26">
        <v>-972170595</v>
      </c>
    </row>
    <row r="21" spans="1:17" ht="24" x14ac:dyDescent="0.25">
      <c r="A21" s="15" t="s">
        <v>30</v>
      </c>
      <c r="C21" s="16">
        <v>53807217</v>
      </c>
      <c r="E21" s="16">
        <v>203518278744</v>
      </c>
      <c r="G21" s="16">
        <v>212058170871</v>
      </c>
      <c r="I21" s="26">
        <v>-8539892127</v>
      </c>
      <c r="J21" s="26"/>
      <c r="K21" s="26">
        <v>53807217</v>
      </c>
      <c r="L21" s="26"/>
      <c r="M21" s="26">
        <v>203518278744</v>
      </c>
      <c r="N21" s="26"/>
      <c r="O21" s="26">
        <v>213293421132</v>
      </c>
      <c r="P21" s="26"/>
      <c r="Q21" s="26">
        <v>-9775142388</v>
      </c>
    </row>
    <row r="22" spans="1:17" ht="24" x14ac:dyDescent="0.25">
      <c r="A22" s="15" t="s">
        <v>54</v>
      </c>
      <c r="C22" s="16">
        <v>5418614</v>
      </c>
      <c r="E22" s="16">
        <v>8472765117</v>
      </c>
      <c r="G22" s="16">
        <v>7580640986</v>
      </c>
      <c r="I22" s="26">
        <v>892124131</v>
      </c>
      <c r="J22" s="26"/>
      <c r="K22" s="26">
        <v>5418614</v>
      </c>
      <c r="L22" s="26"/>
      <c r="M22" s="26">
        <v>8472765117</v>
      </c>
      <c r="N22" s="26"/>
      <c r="O22" s="26">
        <v>7580640986</v>
      </c>
      <c r="P22" s="26"/>
      <c r="Q22" s="26">
        <v>892124131</v>
      </c>
    </row>
    <row r="23" spans="1:17" ht="24" x14ac:dyDescent="0.25">
      <c r="A23" s="15" t="s">
        <v>45</v>
      </c>
      <c r="C23" s="16">
        <v>250000</v>
      </c>
      <c r="E23" s="16">
        <v>3946378500</v>
      </c>
      <c r="G23" s="16">
        <v>4294296000</v>
      </c>
      <c r="I23" s="26">
        <v>-347917500</v>
      </c>
      <c r="J23" s="26"/>
      <c r="K23" s="26">
        <v>250000</v>
      </c>
      <c r="L23" s="26"/>
      <c r="M23" s="26">
        <v>3946378500</v>
      </c>
      <c r="N23" s="26"/>
      <c r="O23" s="26">
        <v>4540323375</v>
      </c>
      <c r="P23" s="26"/>
      <c r="Q23" s="26">
        <v>-593944875</v>
      </c>
    </row>
    <row r="24" spans="1:17" ht="24" x14ac:dyDescent="0.25">
      <c r="A24" s="15" t="s">
        <v>55</v>
      </c>
      <c r="C24" s="16">
        <v>245000</v>
      </c>
      <c r="E24" s="16">
        <v>2252765812</v>
      </c>
      <c r="G24" s="16">
        <v>1802630301</v>
      </c>
      <c r="I24" s="26">
        <v>450135511</v>
      </c>
      <c r="J24" s="26"/>
      <c r="K24" s="26">
        <v>245000</v>
      </c>
      <c r="L24" s="26"/>
      <c r="M24" s="26">
        <v>2252765812</v>
      </c>
      <c r="N24" s="26"/>
      <c r="O24" s="26">
        <v>1802630301</v>
      </c>
      <c r="P24" s="26"/>
      <c r="Q24" s="26">
        <v>450135511</v>
      </c>
    </row>
    <row r="25" spans="1:17" ht="24" x14ac:dyDescent="0.25">
      <c r="A25" s="15" t="s">
        <v>50</v>
      </c>
      <c r="C25" s="16">
        <v>100000</v>
      </c>
      <c r="E25" s="16">
        <v>271872675</v>
      </c>
      <c r="G25" s="16">
        <v>273848428</v>
      </c>
      <c r="I25" s="26">
        <v>-1975753</v>
      </c>
      <c r="J25" s="26"/>
      <c r="K25" s="26">
        <v>100000</v>
      </c>
      <c r="L25" s="26"/>
      <c r="M25" s="26">
        <v>271872675</v>
      </c>
      <c r="N25" s="26"/>
      <c r="O25" s="26">
        <v>273848428</v>
      </c>
      <c r="P25" s="26"/>
      <c r="Q25" s="26">
        <v>-1975753</v>
      </c>
    </row>
    <row r="26" spans="1:17" ht="24" x14ac:dyDescent="0.25">
      <c r="A26" s="15" t="s">
        <v>42</v>
      </c>
      <c r="C26" s="16">
        <v>279137757</v>
      </c>
      <c r="E26" s="16">
        <v>2316932009338</v>
      </c>
      <c r="G26" s="16">
        <v>2283621026634</v>
      </c>
      <c r="I26" s="26">
        <v>33310982704</v>
      </c>
      <c r="J26" s="26"/>
      <c r="K26" s="26">
        <v>279137757</v>
      </c>
      <c r="L26" s="26"/>
      <c r="M26" s="26">
        <v>2316932009338</v>
      </c>
      <c r="N26" s="26"/>
      <c r="O26" s="26">
        <v>2229123324939</v>
      </c>
      <c r="P26" s="26"/>
      <c r="Q26" s="26">
        <v>87808684399</v>
      </c>
    </row>
    <row r="27" spans="1:17" ht="24" x14ac:dyDescent="0.25">
      <c r="A27" s="15" t="s">
        <v>20</v>
      </c>
      <c r="C27" s="16">
        <v>2000000</v>
      </c>
      <c r="E27" s="16">
        <v>12942531000</v>
      </c>
      <c r="G27" s="16">
        <v>14214915000</v>
      </c>
      <c r="I27" s="26">
        <v>-1272384000</v>
      </c>
      <c r="J27" s="26"/>
      <c r="K27" s="26">
        <v>2000000</v>
      </c>
      <c r="L27" s="26"/>
      <c r="M27" s="26">
        <v>12942531000</v>
      </c>
      <c r="N27" s="26"/>
      <c r="O27" s="26">
        <v>13081698000</v>
      </c>
      <c r="P27" s="26"/>
      <c r="Q27" s="26">
        <v>-139167000</v>
      </c>
    </row>
    <row r="28" spans="1:17" ht="24" x14ac:dyDescent="0.25">
      <c r="A28" s="15" t="s">
        <v>32</v>
      </c>
      <c r="C28" s="16">
        <v>2532968</v>
      </c>
      <c r="E28" s="16">
        <v>11783757213</v>
      </c>
      <c r="G28" s="16">
        <v>13286528322</v>
      </c>
      <c r="I28" s="26">
        <v>-1502771109</v>
      </c>
      <c r="J28" s="26"/>
      <c r="K28" s="26">
        <v>2532968</v>
      </c>
      <c r="L28" s="26"/>
      <c r="M28" s="26">
        <v>11783757213</v>
      </c>
      <c r="N28" s="26"/>
      <c r="O28" s="26">
        <v>13911451960</v>
      </c>
      <c r="P28" s="26"/>
      <c r="Q28" s="26">
        <v>-2127694747</v>
      </c>
    </row>
    <row r="29" spans="1:17" ht="24" x14ac:dyDescent="0.25">
      <c r="A29" s="15" t="s">
        <v>40</v>
      </c>
      <c r="C29" s="16">
        <v>86710316</v>
      </c>
      <c r="E29" s="16">
        <v>227036022258</v>
      </c>
      <c r="G29" s="16">
        <v>241438259623</v>
      </c>
      <c r="I29" s="26">
        <v>-14402237365</v>
      </c>
      <c r="J29" s="26"/>
      <c r="K29" s="26">
        <v>86710316</v>
      </c>
      <c r="L29" s="26"/>
      <c r="M29" s="26">
        <v>227036022258</v>
      </c>
      <c r="N29" s="26"/>
      <c r="O29" s="26">
        <v>254094349097</v>
      </c>
      <c r="P29" s="26"/>
      <c r="Q29" s="26">
        <v>-27058326839</v>
      </c>
    </row>
    <row r="30" spans="1:17" ht="24" x14ac:dyDescent="0.25">
      <c r="A30" s="15" t="s">
        <v>25</v>
      </c>
      <c r="C30" s="16">
        <v>796211</v>
      </c>
      <c r="E30" s="16">
        <v>28097310831</v>
      </c>
      <c r="G30" s="16">
        <v>40669520445</v>
      </c>
      <c r="I30" s="26">
        <v>-12572209614</v>
      </c>
      <c r="J30" s="26"/>
      <c r="K30" s="26">
        <v>796211</v>
      </c>
      <c r="L30" s="26"/>
      <c r="M30" s="26">
        <v>28097310831</v>
      </c>
      <c r="N30" s="26"/>
      <c r="O30" s="26">
        <v>25554782836</v>
      </c>
      <c r="P30" s="26"/>
      <c r="Q30" s="26">
        <v>2542527995</v>
      </c>
    </row>
    <row r="31" spans="1:17" ht="24" x14ac:dyDescent="0.25">
      <c r="A31" s="15" t="s">
        <v>47</v>
      </c>
      <c r="C31" s="16">
        <v>7617482</v>
      </c>
      <c r="E31" s="16">
        <v>82536522005</v>
      </c>
      <c r="G31" s="16">
        <v>89734436184</v>
      </c>
      <c r="I31" s="26">
        <v>-7197914179</v>
      </c>
      <c r="J31" s="26"/>
      <c r="K31" s="26">
        <v>7617482</v>
      </c>
      <c r="L31" s="26"/>
      <c r="M31" s="26">
        <v>82536522005</v>
      </c>
      <c r="N31" s="26"/>
      <c r="O31" s="26">
        <v>89734436184</v>
      </c>
      <c r="P31" s="26"/>
      <c r="Q31" s="26">
        <v>-7197914179</v>
      </c>
    </row>
    <row r="32" spans="1:17" ht="24" x14ac:dyDescent="0.25">
      <c r="A32" s="15" t="s">
        <v>46</v>
      </c>
      <c r="C32" s="16">
        <v>5876865</v>
      </c>
      <c r="E32" s="16">
        <v>50357157771</v>
      </c>
      <c r="G32" s="16">
        <v>53063128272</v>
      </c>
      <c r="I32" s="26">
        <v>-2705970501</v>
      </c>
      <c r="J32" s="26"/>
      <c r="K32" s="26">
        <v>5876865</v>
      </c>
      <c r="L32" s="26"/>
      <c r="M32" s="26">
        <v>50357157771</v>
      </c>
      <c r="N32" s="26"/>
      <c r="O32" s="26">
        <v>53063128272</v>
      </c>
      <c r="P32" s="26"/>
      <c r="Q32" s="26">
        <v>-2705970501</v>
      </c>
    </row>
    <row r="33" spans="1:17" ht="24" x14ac:dyDescent="0.25">
      <c r="A33" s="15" t="s">
        <v>16</v>
      </c>
      <c r="C33" s="16">
        <v>1562500</v>
      </c>
      <c r="E33" s="16">
        <v>4894143046</v>
      </c>
      <c r="G33" s="16">
        <v>4844440546</v>
      </c>
      <c r="I33" s="26">
        <v>49702500</v>
      </c>
      <c r="J33" s="26"/>
      <c r="K33" s="26">
        <v>1562500</v>
      </c>
      <c r="L33" s="26"/>
      <c r="M33" s="26">
        <v>4894143046</v>
      </c>
      <c r="N33" s="26"/>
      <c r="O33" s="26">
        <v>4645630546</v>
      </c>
      <c r="P33" s="26"/>
      <c r="Q33" s="26">
        <v>248512500</v>
      </c>
    </row>
    <row r="34" spans="1:17" ht="24" x14ac:dyDescent="0.25">
      <c r="A34" s="15" t="s">
        <v>36</v>
      </c>
      <c r="C34" s="16">
        <v>370517176</v>
      </c>
      <c r="E34" s="16">
        <v>1988888033535</v>
      </c>
      <c r="G34" s="16">
        <v>2089616733173</v>
      </c>
      <c r="I34" s="26">
        <v>-100728699638</v>
      </c>
      <c r="J34" s="26"/>
      <c r="K34" s="26">
        <v>370517176</v>
      </c>
      <c r="L34" s="26"/>
      <c r="M34" s="26">
        <v>1988888033535</v>
      </c>
      <c r="N34" s="26"/>
      <c r="O34" s="26">
        <v>2119707113696</v>
      </c>
      <c r="P34" s="26"/>
      <c r="Q34" s="26">
        <v>-130819080161</v>
      </c>
    </row>
    <row r="35" spans="1:17" ht="24" x14ac:dyDescent="0.25">
      <c r="A35" s="15" t="s">
        <v>17</v>
      </c>
      <c r="C35" s="16">
        <v>1000000</v>
      </c>
      <c r="E35" s="16">
        <v>50080239000</v>
      </c>
      <c r="G35" s="16">
        <v>51054408000</v>
      </c>
      <c r="I35" s="26">
        <v>-974169000</v>
      </c>
      <c r="J35" s="26"/>
      <c r="K35" s="26">
        <v>1000000</v>
      </c>
      <c r="L35" s="26"/>
      <c r="M35" s="26">
        <v>50080239000</v>
      </c>
      <c r="N35" s="26"/>
      <c r="O35" s="26">
        <v>50000715000</v>
      </c>
      <c r="P35" s="26"/>
      <c r="Q35" s="26">
        <v>79524000</v>
      </c>
    </row>
    <row r="36" spans="1:17" ht="24" x14ac:dyDescent="0.25">
      <c r="A36" s="15" t="s">
        <v>43</v>
      </c>
      <c r="C36" s="16">
        <v>225000</v>
      </c>
      <c r="E36" s="16">
        <v>2923252537</v>
      </c>
      <c r="G36" s="16">
        <v>2840590548</v>
      </c>
      <c r="I36" s="26">
        <v>82661989</v>
      </c>
      <c r="J36" s="26"/>
      <c r="K36" s="26">
        <v>225000</v>
      </c>
      <c r="L36" s="26"/>
      <c r="M36" s="26">
        <v>2923252537</v>
      </c>
      <c r="N36" s="26"/>
      <c r="O36" s="26">
        <v>1194258403</v>
      </c>
      <c r="P36" s="26"/>
      <c r="Q36" s="26">
        <v>1728994134</v>
      </c>
    </row>
    <row r="37" spans="1:17" ht="24" x14ac:dyDescent="0.25">
      <c r="A37" s="15" t="s">
        <v>27</v>
      </c>
      <c r="C37" s="16">
        <v>47935</v>
      </c>
      <c r="E37" s="16">
        <v>419861604678</v>
      </c>
      <c r="G37" s="16">
        <v>334017610664</v>
      </c>
      <c r="I37" s="26">
        <v>85843994014</v>
      </c>
      <c r="J37" s="26"/>
      <c r="K37" s="26">
        <v>47935</v>
      </c>
      <c r="L37" s="26"/>
      <c r="M37" s="26">
        <v>419861604678</v>
      </c>
      <c r="N37" s="26"/>
      <c r="O37" s="26">
        <v>313381865051</v>
      </c>
      <c r="P37" s="26"/>
      <c r="Q37" s="26">
        <v>106479739627</v>
      </c>
    </row>
    <row r="38" spans="1:17" ht="24" x14ac:dyDescent="0.25">
      <c r="A38" s="15" t="s">
        <v>21</v>
      </c>
      <c r="C38" s="16">
        <v>297500</v>
      </c>
      <c r="E38" s="16">
        <v>9729512887</v>
      </c>
      <c r="G38" s="16">
        <v>8753604300</v>
      </c>
      <c r="I38" s="26">
        <v>975908587</v>
      </c>
      <c r="J38" s="26"/>
      <c r="K38" s="26">
        <v>297500</v>
      </c>
      <c r="L38" s="26"/>
      <c r="M38" s="26">
        <v>9729512887</v>
      </c>
      <c r="N38" s="26"/>
      <c r="O38" s="26">
        <v>5363090270</v>
      </c>
      <c r="P38" s="26"/>
      <c r="Q38" s="26">
        <v>4366422617</v>
      </c>
    </row>
    <row r="39" spans="1:17" ht="24" x14ac:dyDescent="0.25">
      <c r="A39" s="15" t="s">
        <v>35</v>
      </c>
      <c r="C39" s="16">
        <v>57677984</v>
      </c>
      <c r="E39" s="16">
        <v>195110324383</v>
      </c>
      <c r="G39" s="16">
        <v>191818327593</v>
      </c>
      <c r="I39" s="26">
        <v>3291996790</v>
      </c>
      <c r="J39" s="26"/>
      <c r="K39" s="26">
        <v>57677984</v>
      </c>
      <c r="L39" s="26"/>
      <c r="M39" s="26">
        <v>195110324383</v>
      </c>
      <c r="N39" s="26"/>
      <c r="O39" s="26">
        <v>202539901985</v>
      </c>
      <c r="P39" s="26"/>
      <c r="Q39" s="26">
        <v>-7429577602</v>
      </c>
    </row>
    <row r="40" spans="1:17" ht="24" x14ac:dyDescent="0.25">
      <c r="A40" s="15" t="s">
        <v>18</v>
      </c>
      <c r="C40" s="16">
        <v>70293399</v>
      </c>
      <c r="E40" s="16">
        <v>444405974835</v>
      </c>
      <c r="G40" s="16">
        <v>461522882896</v>
      </c>
      <c r="I40" s="26">
        <v>-17116908061</v>
      </c>
      <c r="J40" s="26"/>
      <c r="K40" s="26">
        <v>70293399</v>
      </c>
      <c r="L40" s="26"/>
      <c r="M40" s="26">
        <v>444405974835</v>
      </c>
      <c r="N40" s="26"/>
      <c r="O40" s="26">
        <v>484580325503</v>
      </c>
      <c r="P40" s="26"/>
      <c r="Q40" s="26">
        <v>-40174350668</v>
      </c>
    </row>
    <row r="41" spans="1:17" ht="24" x14ac:dyDescent="0.25">
      <c r="A41" s="15" t="s">
        <v>38</v>
      </c>
      <c r="C41" s="16">
        <v>20481965</v>
      </c>
      <c r="E41" s="16">
        <v>151071922027</v>
      </c>
      <c r="G41" s="16">
        <v>131195849303</v>
      </c>
      <c r="I41" s="26">
        <v>19876072724</v>
      </c>
      <c r="J41" s="26"/>
      <c r="K41" s="26">
        <v>20481965</v>
      </c>
      <c r="L41" s="26"/>
      <c r="M41" s="26">
        <v>151071922027</v>
      </c>
      <c r="N41" s="26"/>
      <c r="O41" s="26">
        <v>196632969398</v>
      </c>
      <c r="P41" s="26"/>
      <c r="Q41" s="26">
        <v>-45561047371</v>
      </c>
    </row>
    <row r="42" spans="1:17" ht="24" x14ac:dyDescent="0.25">
      <c r="A42" s="15" t="s">
        <v>37</v>
      </c>
      <c r="C42" s="16">
        <v>31800000</v>
      </c>
      <c r="E42" s="16">
        <v>95780693700</v>
      </c>
      <c r="G42" s="16">
        <v>104125942260</v>
      </c>
      <c r="I42" s="26">
        <v>-8345248560</v>
      </c>
      <c r="J42" s="26"/>
      <c r="K42" s="26">
        <v>31800000</v>
      </c>
      <c r="L42" s="26"/>
      <c r="M42" s="26">
        <v>95780693700</v>
      </c>
      <c r="N42" s="26"/>
      <c r="O42" s="26">
        <v>106574676470</v>
      </c>
      <c r="P42" s="26"/>
      <c r="Q42" s="26">
        <v>-10793982770</v>
      </c>
    </row>
    <row r="43" spans="1:17" ht="24" x14ac:dyDescent="0.25">
      <c r="A43" s="15" t="s">
        <v>41</v>
      </c>
      <c r="C43" s="16">
        <v>800000</v>
      </c>
      <c r="E43" s="16">
        <v>11968362000</v>
      </c>
      <c r="G43" s="16">
        <v>16343931083</v>
      </c>
      <c r="I43" s="26">
        <v>-4375569083</v>
      </c>
      <c r="J43" s="26"/>
      <c r="K43" s="26">
        <v>800000</v>
      </c>
      <c r="L43" s="26"/>
      <c r="M43" s="26">
        <v>11968362000</v>
      </c>
      <c r="N43" s="26"/>
      <c r="O43" s="26">
        <v>11234992119</v>
      </c>
      <c r="P43" s="26"/>
      <c r="Q43" s="26">
        <v>733369881</v>
      </c>
    </row>
    <row r="44" spans="1:17" ht="24" x14ac:dyDescent="0.25">
      <c r="A44" s="15" t="s">
        <v>29</v>
      </c>
      <c r="C44" s="16">
        <v>249998</v>
      </c>
      <c r="E44" s="16">
        <v>1930926677</v>
      </c>
      <c r="G44" s="16">
        <v>2500015749</v>
      </c>
      <c r="I44" s="26">
        <v>-569089072</v>
      </c>
      <c r="J44" s="26"/>
      <c r="K44" s="26">
        <v>249998</v>
      </c>
      <c r="L44" s="26"/>
      <c r="M44" s="26">
        <v>1930926677</v>
      </c>
      <c r="N44" s="26"/>
      <c r="O44" s="26">
        <v>1789108730</v>
      </c>
      <c r="P44" s="26"/>
      <c r="Q44" s="26">
        <v>141817947</v>
      </c>
    </row>
    <row r="45" spans="1:17" ht="24" x14ac:dyDescent="0.25">
      <c r="A45" s="15" t="s">
        <v>44</v>
      </c>
      <c r="C45" s="16">
        <v>2012019</v>
      </c>
      <c r="E45" s="16">
        <v>17780422159</v>
      </c>
      <c r="G45" s="16">
        <v>19740468696</v>
      </c>
      <c r="I45" s="26">
        <v>-1960046537</v>
      </c>
      <c r="J45" s="26"/>
      <c r="K45" s="26">
        <v>2012019</v>
      </c>
      <c r="L45" s="26"/>
      <c r="M45" s="26">
        <v>17780422159</v>
      </c>
      <c r="N45" s="26"/>
      <c r="O45" s="26">
        <v>18700444038</v>
      </c>
      <c r="P45" s="26"/>
      <c r="Q45" s="26">
        <v>-920021879</v>
      </c>
    </row>
    <row r="46" spans="1:17" ht="24" x14ac:dyDescent="0.25">
      <c r="A46" s="15" t="s">
        <v>22</v>
      </c>
      <c r="C46" s="16">
        <v>28797768</v>
      </c>
      <c r="E46" s="16">
        <v>109066665079</v>
      </c>
      <c r="G46" s="16">
        <v>132882935916</v>
      </c>
      <c r="I46" s="26">
        <v>-23816270837</v>
      </c>
      <c r="J46" s="26"/>
      <c r="K46" s="26">
        <v>28797768</v>
      </c>
      <c r="L46" s="26"/>
      <c r="M46" s="26">
        <v>109066665079</v>
      </c>
      <c r="N46" s="26"/>
      <c r="O46" s="26">
        <v>136571018981</v>
      </c>
      <c r="P46" s="26"/>
      <c r="Q46" s="26">
        <v>-27504353902</v>
      </c>
    </row>
    <row r="47" spans="1:17" ht="24" x14ac:dyDescent="0.25">
      <c r="A47" s="15" t="s">
        <v>120</v>
      </c>
      <c r="C47" s="16">
        <v>1000000</v>
      </c>
      <c r="E47" s="16">
        <v>0</v>
      </c>
      <c r="G47" s="16">
        <v>0</v>
      </c>
      <c r="I47" s="26">
        <v>14742565898</v>
      </c>
      <c r="J47" s="26"/>
      <c r="K47" s="26">
        <v>1000000</v>
      </c>
      <c r="L47" s="26"/>
      <c r="M47" s="26">
        <v>0</v>
      </c>
      <c r="N47" s="26"/>
      <c r="O47" s="26">
        <v>0</v>
      </c>
      <c r="P47" s="26"/>
      <c r="Q47" s="26">
        <v>36681100718</v>
      </c>
    </row>
    <row r="48" spans="1:17" ht="24" x14ac:dyDescent="0.25">
      <c r="A48" s="15" t="s">
        <v>121</v>
      </c>
      <c r="C48" s="16">
        <v>1000000</v>
      </c>
      <c r="E48" s="16">
        <v>0</v>
      </c>
      <c r="G48" s="16">
        <v>0</v>
      </c>
      <c r="I48" s="26">
        <v>151628945</v>
      </c>
      <c r="J48" s="26"/>
      <c r="K48" s="26">
        <v>1000000</v>
      </c>
      <c r="L48" s="26"/>
      <c r="M48" s="26">
        <v>0</v>
      </c>
      <c r="N48" s="26"/>
      <c r="O48" s="26">
        <v>0</v>
      </c>
      <c r="P48" s="26"/>
      <c r="Q48" s="26">
        <v>673868394</v>
      </c>
    </row>
    <row r="49" spans="1:17" ht="24" x14ac:dyDescent="0.25">
      <c r="A49" s="15" t="s">
        <v>56</v>
      </c>
      <c r="B49" s="15"/>
      <c r="C49" s="15" t="s">
        <v>56</v>
      </c>
      <c r="D49" s="15"/>
      <c r="E49" s="19">
        <v>8004860080685</v>
      </c>
      <c r="F49" s="15"/>
      <c r="G49" s="19">
        <v>8165415359996</v>
      </c>
      <c r="H49" s="15"/>
      <c r="I49" s="27">
        <v>-145661084468</v>
      </c>
      <c r="J49" s="28"/>
      <c r="K49" s="28" t="s">
        <v>56</v>
      </c>
      <c r="L49" s="28"/>
      <c r="M49" s="27">
        <v>8004860080685</v>
      </c>
      <c r="N49" s="28"/>
      <c r="O49" s="27">
        <v>8320889062079</v>
      </c>
      <c r="P49" s="28"/>
      <c r="Q49" s="27">
        <v>-278674012282</v>
      </c>
    </row>
    <row r="51" spans="1:17" x14ac:dyDescent="0.25">
      <c r="I51" s="16"/>
    </row>
    <row r="52" spans="1:17" x14ac:dyDescent="0.25">
      <c r="I52" s="16"/>
      <c r="Q52" s="1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جمع درآمدها</vt:lpstr>
      <vt:lpstr>سایر درآمدها</vt:lpstr>
      <vt:lpstr>سرمایه‌گذاری در سهام</vt:lpstr>
      <vt:lpstr>درآمد سپرده بانکی</vt:lpstr>
      <vt:lpstr>سود اوراق بهادار و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Akrami, Abbas</cp:lastModifiedBy>
  <dcterms:created xsi:type="dcterms:W3CDTF">2025-02-22T10:27:05Z</dcterms:created>
  <dcterms:modified xsi:type="dcterms:W3CDTF">2025-02-23T10:49:13Z</dcterms:modified>
</cp:coreProperties>
</file>