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312\بخشی\"/>
    </mc:Choice>
  </mc:AlternateContent>
  <xr:revisionPtr revIDLastSave="0" documentId="13_ncr:1_{28EA29A1-F409-425E-9AB5-11244DCE245D}" xr6:coauthVersionLast="47" xr6:coauthVersionMax="47" xr10:uidLastSave="{00000000-0000-0000-0000-000000000000}"/>
  <bookViews>
    <workbookView xWindow="-120" yWindow="-120" windowWidth="29040" windowHeight="15720" tabRatio="798" activeTab="3" xr2:uid="{421CB865-C381-41C8-96D1-36C6EC249D67}"/>
  </bookViews>
  <sheets>
    <sheet name="سهام" sheetId="1" r:id="rId1"/>
    <sheet name="سپرده" sheetId="2" r:id="rId2"/>
    <sheet name="درآمدها" sheetId="10" r:id="rId3"/>
    <sheet name="درآمد سرمایه‌گذاری در سهام" sheetId="7" r:id="rId4"/>
    <sheet name="درآمد سپرده بانکی" sheetId="8" r:id="rId5"/>
    <sheet name="درآمد سود سهام" sheetId="13" r:id="rId6"/>
    <sheet name="سود سپرده بانکی" sheetId="3" r:id="rId7"/>
    <sheet name="درآمد ناشی از فروش" sheetId="12" r:id="rId8"/>
    <sheet name="درآمد ناشی از تغییر قیمت اوراق" sheetId="5" r:id="rId9"/>
  </sheets>
  <definedNames>
    <definedName name="_xlnm._FilterDatabase" localSheetId="7" hidden="1">'درآمد ناشی از فروش'!$K$6:$Q$35</definedName>
    <definedName name="_xlnm._FilterDatabase" localSheetId="0" hidden="1">سهام!$A$6:$A$55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6" i="7" l="1"/>
  <c r="K46" i="7"/>
  <c r="K47" i="7"/>
  <c r="K48" i="7"/>
  <c r="K49" i="7"/>
  <c r="K50" i="7"/>
  <c r="K51" i="7"/>
  <c r="K52" i="7"/>
  <c r="K53" i="7"/>
  <c r="K54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39" i="7"/>
  <c r="S40" i="7"/>
  <c r="S41" i="7"/>
  <c r="S42" i="7"/>
  <c r="S43" i="7"/>
  <c r="S44" i="7"/>
  <c r="S45" i="7"/>
  <c r="S50" i="7"/>
  <c r="S51" i="7"/>
  <c r="S52" i="7"/>
  <c r="S53" i="7"/>
  <c r="S54" i="7"/>
  <c r="S8" i="7"/>
  <c r="I8" i="7"/>
  <c r="S49" i="7"/>
  <c r="S47" i="7"/>
  <c r="S48" i="7"/>
  <c r="S9" i="13" l="1"/>
  <c r="S12" i="13"/>
  <c r="S11" i="13"/>
  <c r="S13" i="13"/>
  <c r="S10" i="13"/>
  <c r="S8" i="13"/>
  <c r="O14" i="13"/>
  <c r="I14" i="13"/>
  <c r="I8" i="8"/>
  <c r="E8" i="8"/>
  <c r="A4" i="13"/>
  <c r="Q14" i="13"/>
  <c r="K14" i="13"/>
  <c r="M14" i="13" l="1"/>
  <c r="S14" i="13"/>
  <c r="I54" i="5"/>
  <c r="Q35" i="12"/>
  <c r="O35" i="12"/>
  <c r="M35" i="12"/>
  <c r="A4" i="12"/>
  <c r="A2" i="12"/>
  <c r="I35" i="12" l="1"/>
  <c r="I55" i="7"/>
  <c r="G35" i="12"/>
  <c r="E35" i="12"/>
  <c r="I8" i="2"/>
  <c r="A4" i="5"/>
  <c r="A4" i="3"/>
  <c r="A4" i="8"/>
  <c r="A4" i="7"/>
  <c r="A4" i="10"/>
  <c r="A4" i="2"/>
  <c r="A2" i="5"/>
  <c r="A2" i="3"/>
  <c r="A2" i="8"/>
  <c r="A2" i="7"/>
  <c r="A2" i="10"/>
  <c r="A2" i="2"/>
  <c r="G8" i="3" l="1"/>
  <c r="M8" i="3" s="1"/>
  <c r="I9" i="8" l="1"/>
  <c r="K8" i="8" s="1"/>
  <c r="K9" i="8" s="1"/>
  <c r="E9" i="8"/>
  <c r="C8" i="10" s="1"/>
  <c r="I9" i="2"/>
  <c r="K9" i="2" s="1"/>
  <c r="G9" i="2"/>
  <c r="E9" i="2"/>
  <c r="C9" i="2"/>
  <c r="G8" i="8" l="1"/>
  <c r="G9" i="8" s="1"/>
  <c r="O56" i="1"/>
  <c r="K56" i="1"/>
  <c r="E56" i="1"/>
  <c r="G56" i="1"/>
  <c r="U56" i="1"/>
  <c r="G54" i="5"/>
  <c r="M54" i="5"/>
  <c r="O54" i="5"/>
  <c r="Q54" i="5"/>
  <c r="M9" i="3"/>
  <c r="K9" i="3"/>
  <c r="I9" i="3"/>
  <c r="G9" i="3"/>
  <c r="E9" i="3"/>
  <c r="C9" i="3"/>
  <c r="C55" i="7"/>
  <c r="G55" i="7"/>
  <c r="W56" i="1" l="1"/>
  <c r="M55" i="7"/>
  <c r="E55" i="7"/>
  <c r="Q55" i="7"/>
  <c r="O55" i="7"/>
  <c r="S55" i="7" l="1"/>
  <c r="E54" i="5"/>
  <c r="U33" i="7" l="1"/>
  <c r="U45" i="7"/>
  <c r="U54" i="7"/>
  <c r="U34" i="7"/>
  <c r="U47" i="7"/>
  <c r="U16" i="7"/>
  <c r="U40" i="7"/>
  <c r="U9" i="7"/>
  <c r="U13" i="7"/>
  <c r="U17" i="7"/>
  <c r="U21" i="7"/>
  <c r="U25" i="7"/>
  <c r="U29" i="7"/>
  <c r="U37" i="7"/>
  <c r="U41" i="7"/>
  <c r="U50" i="7"/>
  <c r="U24" i="7"/>
  <c r="U36" i="7"/>
  <c r="U8" i="7"/>
  <c r="U10" i="7"/>
  <c r="U14" i="7"/>
  <c r="U18" i="7"/>
  <c r="U22" i="7"/>
  <c r="U26" i="7"/>
  <c r="U30" i="7"/>
  <c r="U38" i="7"/>
  <c r="U42" i="7"/>
  <c r="U51" i="7"/>
  <c r="U12" i="7"/>
  <c r="U49" i="7"/>
  <c r="U32" i="7"/>
  <c r="U28" i="7"/>
  <c r="U44" i="7"/>
  <c r="U20" i="7"/>
  <c r="U53" i="7"/>
  <c r="U48" i="7"/>
  <c r="U11" i="7"/>
  <c r="U39" i="7"/>
  <c r="U31" i="7"/>
  <c r="U52" i="7"/>
  <c r="U35" i="7"/>
  <c r="U23" i="7"/>
  <c r="U19" i="7"/>
  <c r="U43" i="7"/>
  <c r="U27" i="7"/>
  <c r="U15" i="7"/>
  <c r="K55" i="7"/>
  <c r="Y56" i="1"/>
  <c r="U55" i="7" l="1"/>
  <c r="C7" i="10"/>
  <c r="C9" i="10" s="1"/>
  <c r="E7" i="10" l="1"/>
  <c r="E8" i="10"/>
  <c r="G9" i="10"/>
  <c r="E9" i="10" l="1"/>
</calcChain>
</file>

<file path=xl/sharedStrings.xml><?xml version="1.0" encoding="utf-8"?>
<sst xmlns="http://schemas.openxmlformats.org/spreadsheetml/2006/main" count="815" uniqueCount="116">
  <si>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</si>
  <si>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</si>
  <si>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</si>
  <si>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</si>
  <si>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</si>
  <si>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</si>
  <si>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</si>
  <si>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</si>
  <si>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</si>
  <si>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</si>
  <si>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</si>
  <si>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</si>
  <si>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</si>
  <si>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</si>
  <si>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</si>
  <si>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/>
  </si>
  <si>
    <t>برای ماه منتهی به 1403/08/30</t>
  </si>
  <si>
    <t>4-1- سرمایه‌گذاری در  سپرده‌ بانکی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</si>
  <si>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</si>
  <si>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</si>
  <si>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</si>
  <si>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</si>
  <si>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</si>
  <si>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</si>
  <si>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</si>
  <si>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</si>
  <si>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</si>
  <si>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</si>
  <si>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</si>
  <si>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</si>
  <si>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</si>
  <si>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</si>
  <si>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</si>
  <si>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</si>
  <si>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تغییر قیمت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</si>
  <si>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</si>
  <si>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</si>
  <si>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</si>
  <si>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</si>
  <si>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</si>
  <si>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</si>
  <si>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شماره حساب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</si>
  <si>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</si>
  <si>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</si>
  <si>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</si>
  <si>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</si>
  <si>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شمش طلا</t>
  </si>
  <si>
    <t>البرزدارو</t>
  </si>
  <si>
    <t>پارس‌ دارو</t>
  </si>
  <si>
    <t>پخش البرز</t>
  </si>
  <si>
    <t>پخش هجرت</t>
  </si>
  <si>
    <t>توزیع دارو پخش</t>
  </si>
  <si>
    <t>تولید ژلاتین کپسول ایران</t>
  </si>
  <si>
    <t>تولیدمواداولیه‌داروپخش‌</t>
  </si>
  <si>
    <t>داروپخش‌ (هلدینگ‌</t>
  </si>
  <si>
    <t>داروسازی سبحان انکولوژی</t>
  </si>
  <si>
    <t>داروسازی شهید قاضی</t>
  </si>
  <si>
    <t>داروسازی کاسپین تامین</t>
  </si>
  <si>
    <t>داروسازی‌ ابوریحان‌</t>
  </si>
  <si>
    <t>داروسازی‌ اسوه‌</t>
  </si>
  <si>
    <t>داروسازی‌ اکسیر</t>
  </si>
  <si>
    <t>داروسازی‌ سینا</t>
  </si>
  <si>
    <t>داروسازی‌ فارابی‌</t>
  </si>
  <si>
    <t>داروسازی‌زهراوی‌</t>
  </si>
  <si>
    <t>دارویی‌ رازک‌</t>
  </si>
  <si>
    <t>سبحان دارو</t>
  </si>
  <si>
    <t>سرمایه گذاری دارویی تامین</t>
  </si>
  <si>
    <t>سرمایه گذاری شفادارو</t>
  </si>
  <si>
    <t>سرمایه‌ گذاری‌ البرز(هلدینگ‌</t>
  </si>
  <si>
    <t>شیمی‌ داروئی‌ داروپخش‌</t>
  </si>
  <si>
    <t>فرآورده‌های‌ تزریقی‌ ایران‌</t>
  </si>
  <si>
    <t>گروه دارویی سبحان</t>
  </si>
  <si>
    <t>لابراتوارداروسازی‌  دکترعبیدی‌</t>
  </si>
  <si>
    <t>کارخانجات‌داروپخش‌</t>
  </si>
  <si>
    <t>100910810707076000</t>
  </si>
  <si>
    <t>لابراتوارداروسازی‌ دکترعبیدی‌</t>
  </si>
  <si>
    <t>صندوق سرمایه‌گذاری بخشی صنایع مفید - دارونو</t>
  </si>
  <si>
    <t>آنتی بیوتیک سازی ایران</t>
  </si>
  <si>
    <t>توسعه نیشکر و  صنایع جانبی</t>
  </si>
  <si>
    <t>داروسازی آوه سینا</t>
  </si>
  <si>
    <t>داروسازی دانا</t>
  </si>
  <si>
    <t>داروسازی‌ امین‌</t>
  </si>
  <si>
    <t>داروسازی‌ جابرابن‌حیان‌</t>
  </si>
  <si>
    <t>داروسازی‌ کوثر</t>
  </si>
  <si>
    <t>دارویی ره آورد تامین</t>
  </si>
  <si>
    <t>دارویی و نهاده های زاگرس دارو</t>
  </si>
  <si>
    <t>صنایع ارتباطی آوا</t>
  </si>
  <si>
    <t>مدیریت نیروگاهی ایرانیان مپنا</t>
  </si>
  <si>
    <t>نساجی بابکان</t>
  </si>
  <si>
    <t>کیمیدارو</t>
  </si>
  <si>
    <t>سود و زیان ناشی از فروش</t>
  </si>
  <si>
    <t>توسعه نیشکر و صنایع جانبی</t>
  </si>
  <si>
    <t>اخشان خراسان</t>
  </si>
  <si>
    <t>ح . البرزدارو</t>
  </si>
  <si>
    <t>ح . داروسازی سبحان انکولوژی</t>
  </si>
  <si>
    <t>ح. سبحان دارو</t>
  </si>
  <si>
    <t>داروسازی تولید دارو</t>
  </si>
  <si>
    <t>1403/11/30</t>
  </si>
  <si>
    <t>ح. داروسازی تولید دارو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</si>
  <si>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</si>
  <si>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</si>
  <si>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</si>
  <si>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</si>
  <si>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</si>
  <si>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</si>
  <si>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برای ماه منتهی به 1403/12/30</t>
  </si>
  <si>
    <t>1403/12/30</t>
  </si>
  <si>
    <t>ح . پارس‌ دارو</t>
  </si>
  <si>
    <t>داروسازی  کوثر</t>
  </si>
  <si>
    <t>دارویی‌  رازک‌</t>
  </si>
  <si>
    <t>داروسازی ‌ اسوه‌</t>
  </si>
  <si>
    <t>داروسازی ‌ ابوریحان‌</t>
  </si>
  <si>
    <t>1403/12/01</t>
  </si>
  <si>
    <t>1403/12/20</t>
  </si>
  <si>
    <t>1403/12/25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</si>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</sst>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15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sz val="14"/>
      <color rgb="FF000000"/>
      <name val="B Nazanin"/>
      <charset val="178"/>
    </font>
    <font>
      <b/>
      <sz val="10"/>
      <color rgb="FFFF0000"/>
      <name val="IRANSan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  <xf numFmtId="0" fontId="5" fillId="0" borderId="0"/>
  </cellStyleXfs>
  <cellXfs count="72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10" fontId="7" fillId="0" borderId="0" xfId="1" applyNumberFormat="1" applyFont="1" applyFill="1" applyAlignment="1">
      <alignment horizontal="center" vertical="center"/>
    </xf>
    <xf numFmtId="3" fontId="9" fillId="0" borderId="2" xfId="0" applyNumberFormat="1" applyFont="1" applyFill="1" applyBorder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0" fontId="4" fillId="0" borderId="0" xfId="4" applyFont="1" applyFill="1" applyAlignment="1">
      <alignment horizontal="center" vertical="center"/>
    </xf>
    <xf numFmtId="164" fontId="4" fillId="0" borderId="2" xfId="4" applyNumberFormat="1" applyFont="1" applyFill="1" applyBorder="1" applyAlignment="1">
      <alignment horizontal="center" vertical="center"/>
    </xf>
    <xf numFmtId="0" fontId="7" fillId="0" borderId="0" xfId="5" applyFont="1" applyFill="1" applyAlignment="1">
      <alignment horizontal="center" vertical="center"/>
    </xf>
    <xf numFmtId="0" fontId="6" fillId="0" borderId="1" xfId="5" applyFont="1" applyFill="1" applyBorder="1" applyAlignment="1">
      <alignment horizontal="center" vertical="center"/>
    </xf>
    <xf numFmtId="0" fontId="6" fillId="0" borderId="0" xfId="5" applyFont="1" applyFill="1" applyBorder="1" applyAlignment="1">
      <alignment horizontal="center" vertical="center"/>
    </xf>
    <xf numFmtId="164" fontId="7" fillId="0" borderId="0" xfId="5" applyNumberFormat="1" applyFont="1" applyFill="1" applyAlignment="1">
      <alignment horizontal="center" vertical="center"/>
    </xf>
    <xf numFmtId="0" fontId="9" fillId="0" borderId="0" xfId="5" applyFont="1" applyFill="1" applyAlignment="1">
      <alignment horizontal="center" vertical="center"/>
    </xf>
    <xf numFmtId="3" fontId="9" fillId="0" borderId="2" xfId="5" applyNumberFormat="1" applyFont="1" applyFill="1" applyBorder="1" applyAlignment="1">
      <alignment horizontal="center" vertical="center"/>
    </xf>
    <xf numFmtId="3" fontId="9" fillId="0" borderId="0" xfId="5" applyNumberFormat="1" applyFont="1" applyFill="1" applyAlignment="1">
      <alignment horizontal="center" vertical="center"/>
    </xf>
    <xf numFmtId="164" fontId="9" fillId="0" borderId="0" xfId="5" applyNumberFormat="1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3" fontId="2" fillId="0" borderId="0" xfId="2" applyNumberFormat="1" applyFont="1" applyFill="1" applyAlignment="1">
      <alignment horizontal="center" vertical="center"/>
    </xf>
    <xf numFmtId="3" fontId="4" fillId="0" borderId="2" xfId="2" applyNumberFormat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0" fontId="2" fillId="0" borderId="0" xfId="2" applyFont="1" applyFill="1" applyAlignment="1">
      <alignment horizontal="center"/>
    </xf>
    <xf numFmtId="0" fontId="13" fillId="0" borderId="0" xfId="2" applyFont="1" applyFill="1" applyBorder="1" applyAlignment="1">
      <alignment horizontal="center" vertical="center"/>
    </xf>
    <xf numFmtId="0" fontId="7" fillId="0" borderId="0" xfId="2" applyFont="1" applyFill="1" applyAlignment="1">
      <alignment horizontal="center"/>
    </xf>
    <xf numFmtId="49" fontId="13" fillId="0" borderId="0" xfId="2" applyNumberFormat="1" applyFont="1" applyFill="1" applyBorder="1" applyAlignment="1">
      <alignment horizontal="center" vertical="center"/>
    </xf>
    <xf numFmtId="3" fontId="13" fillId="0" borderId="0" xfId="2" applyNumberFormat="1" applyFont="1" applyFill="1" applyBorder="1" applyAlignment="1">
      <alignment horizontal="center" vertical="center"/>
    </xf>
    <xf numFmtId="3" fontId="7" fillId="0" borderId="0" xfId="2" applyNumberFormat="1" applyFont="1" applyFill="1" applyAlignment="1">
      <alignment horizontal="center"/>
    </xf>
    <xf numFmtId="10" fontId="7" fillId="0" borderId="0" xfId="1" applyNumberFormat="1" applyFont="1" applyFill="1" applyAlignment="1">
      <alignment horizontal="center"/>
    </xf>
    <xf numFmtId="10" fontId="13" fillId="0" borderId="0" xfId="1" applyNumberFormat="1" applyFont="1" applyFill="1" applyBorder="1" applyAlignment="1">
      <alignment horizontal="center" vertical="center"/>
    </xf>
    <xf numFmtId="0" fontId="4" fillId="0" borderId="0" xfId="2" applyFont="1" applyFill="1" applyAlignment="1">
      <alignment horizontal="center"/>
    </xf>
    <xf numFmtId="9" fontId="4" fillId="0" borderId="2" xfId="1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/>
    </xf>
    <xf numFmtId="3" fontId="12" fillId="0" borderId="0" xfId="0" applyNumberFormat="1" applyFont="1" applyFill="1"/>
    <xf numFmtId="0" fontId="2" fillId="0" borderId="0" xfId="2" applyFont="1" applyFill="1"/>
    <xf numFmtId="0" fontId="4" fillId="0" borderId="0" xfId="2" applyFont="1" applyFill="1"/>
    <xf numFmtId="9" fontId="4" fillId="0" borderId="2" xfId="2" applyNumberFormat="1" applyFont="1" applyFill="1" applyBorder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3" fontId="2" fillId="0" borderId="0" xfId="2" applyNumberFormat="1" applyFont="1" applyFill="1"/>
    <xf numFmtId="3" fontId="11" fillId="0" borderId="0" xfId="0" applyNumberFormat="1" applyFont="1" applyFill="1"/>
    <xf numFmtId="0" fontId="2" fillId="0" borderId="0" xfId="2" applyFont="1" applyFill="1" applyBorder="1"/>
    <xf numFmtId="0" fontId="7" fillId="0" borderId="0" xfId="2" applyFont="1" applyFill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3" fontId="7" fillId="0" borderId="0" xfId="2" applyNumberFormat="1" applyFont="1" applyFill="1" applyAlignment="1">
      <alignment horizontal="center" vertical="center"/>
    </xf>
    <xf numFmtId="10" fontId="6" fillId="0" borderId="0" xfId="1" applyNumberFormat="1" applyFont="1" applyFill="1" applyBorder="1" applyAlignment="1">
      <alignment horizontal="center" vertical="center"/>
    </xf>
    <xf numFmtId="3" fontId="7" fillId="0" borderId="2" xfId="2" applyNumberFormat="1" applyFont="1" applyFill="1" applyBorder="1" applyAlignment="1">
      <alignment horizontal="center" vertical="center"/>
    </xf>
    <xf numFmtId="10" fontId="7" fillId="0" borderId="2" xfId="2" applyNumberFormat="1" applyFont="1" applyFill="1" applyBorder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3" fontId="2" fillId="0" borderId="0" xfId="4" applyNumberFormat="1" applyFont="1" applyFill="1" applyAlignment="1">
      <alignment horizontal="center" vertical="center"/>
    </xf>
    <xf numFmtId="3" fontId="14" fillId="0" borderId="0" xfId="0" applyNumberFormat="1" applyFont="1"/>
    <xf numFmtId="10" fontId="9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8" fillId="0" borderId="0" xfId="2" applyFont="1" applyFill="1" applyAlignment="1">
      <alignment horizontal="right" vertical="center" readingOrder="2"/>
    </xf>
    <xf numFmtId="0" fontId="6" fillId="0" borderId="1" xfId="2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6" fillId="0" borderId="0" xfId="5" applyFont="1" applyFill="1" applyAlignment="1">
      <alignment horizontal="center" vertical="center"/>
    </xf>
    <xf numFmtId="0" fontId="6" fillId="0" borderId="1" xfId="5" applyFont="1" applyFill="1" applyBorder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0" fontId="3" fillId="0" borderId="0" xfId="4" applyFont="1" applyFill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</cellXfs>
  <cellStyles count="6">
    <cellStyle name="Normal" xfId="0" builtinId="0"/>
    <cellStyle name="Normal 2" xfId="2" xr:uid="{1E1A8E3D-5E24-4E1B-BAB4-684E8467DDA8}"/>
    <cellStyle name="Normal 3" xfId="4" xr:uid="{38526843-7C31-453D-8E06-42284C53B56D}"/>
    <cellStyle name="Normal 3 2" xfId="5" xr:uid="{00C065AD-ADCD-4D92-802E-827F8297E228}"/>
    <cellStyle name="Percent" xfId="1" builtinId="5"/>
    <cellStyle name="Percent 2" xfId="3" xr:uid="{939923A2-5A58-4323-BED6-7D01AB1F4A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dimension ref="A2:AA57"/>
  <sheetViews>
    <sheetView rightToLeft="1" topLeftCell="A28" zoomScale="70" zoomScaleNormal="70" workbookViewId="0">
      <selection activeCell="Y56" sqref="Y56"/>
    </sheetView>
  </sheetViews>
  <sheetFormatPr defaultRowHeight="22.5" x14ac:dyDescent="0.2"/>
  <cols>
    <col min="1" max="1" width="28.375" style="7" bestFit="1" customWidth="1"/>
    <col min="2" max="2" width="0.875" style="7" customWidth="1"/>
    <col min="3" max="3" width="16.625" style="7" customWidth="1"/>
    <col min="4" max="4" width="0.875" style="7" customWidth="1"/>
    <col min="5" max="5" width="20.125" style="7" customWidth="1"/>
    <col min="6" max="6" width="0.875" style="7" customWidth="1"/>
    <col min="7" max="7" width="22.75" style="7" customWidth="1"/>
    <col min="8" max="8" width="0.875" style="7" customWidth="1"/>
    <col min="9" max="9" width="16.625" style="7" customWidth="1"/>
    <col min="10" max="10" width="0.875" style="7" customWidth="1"/>
    <col min="11" max="11" width="19.25" style="7" customWidth="1"/>
    <col min="12" max="12" width="0.875" style="7" customWidth="1"/>
    <col min="13" max="13" width="16.625" style="7" customWidth="1"/>
    <col min="14" max="14" width="0.875" style="7" customWidth="1"/>
    <col min="15" max="15" width="19.25" style="7" customWidth="1"/>
    <col min="16" max="16" width="0.875" style="7" customWidth="1"/>
    <col min="17" max="17" width="16.625" style="7" customWidth="1"/>
    <col min="18" max="18" width="0.875" style="7" customWidth="1"/>
    <col min="19" max="19" width="15.75" style="7" customWidth="1"/>
    <col min="20" max="20" width="0.875" style="7" customWidth="1"/>
    <col min="21" max="21" width="20.125" style="7" customWidth="1"/>
    <col min="22" max="22" width="0.875" style="7" customWidth="1"/>
    <col min="23" max="23" width="22.75" style="7" customWidth="1"/>
    <col min="24" max="24" width="0.875" style="7" customWidth="1"/>
    <col min="25" max="25" width="29.875" style="7" bestFit="1" customWidth="1"/>
    <col min="26" max="26" width="0.875" style="7" customWidth="1"/>
    <col min="27" max="27" width="12.625" style="7" bestFit="1" customWidth="1"/>
    <col min="28" max="16384" width="9" style="7"/>
  </cols>
  <sheetData>
    <row r="2" spans="1:27" ht="24" x14ac:dyDescent="0.2">
      <c r="A2" s="61" t="s">
        <v>76</v>
      </c>
      <c r="B2" s="61" t="s">
        <v>0</v>
      </c>
      <c r="C2" s="61" t="s">
        <v>0</v>
      </c>
      <c r="D2" s="61" t="s">
        <v>0</v>
      </c>
      <c r="E2" s="61" t="s">
        <v>0</v>
      </c>
      <c r="F2" s="61" t="s">
        <v>0</v>
      </c>
      <c r="G2" s="61" t="s">
        <v>0</v>
      </c>
      <c r="H2" s="61" t="s">
        <v>0</v>
      </c>
      <c r="I2" s="61" t="s">
        <v>0</v>
      </c>
      <c r="J2" s="61" t="s">
        <v>0</v>
      </c>
      <c r="K2" s="61" t="s">
        <v>0</v>
      </c>
      <c r="L2" s="61" t="s">
        <v>0</v>
      </c>
      <c r="M2" s="61" t="s">
        <v>0</v>
      </c>
      <c r="N2" s="61" t="s">
        <v>0</v>
      </c>
      <c r="O2" s="61" t="s">
        <v>0</v>
      </c>
      <c r="P2" s="61" t="s">
        <v>0</v>
      </c>
      <c r="Q2" s="61" t="s">
        <v>0</v>
      </c>
      <c r="R2" s="61" t="s">
        <v>0</v>
      </c>
      <c r="S2" s="61" t="s">
        <v>0</v>
      </c>
      <c r="T2" s="61" t="s">
        <v>0</v>
      </c>
      <c r="U2" s="61" t="s">
        <v>0</v>
      </c>
      <c r="V2" s="61" t="s">
        <v>0</v>
      </c>
      <c r="W2" s="61" t="s">
        <v>0</v>
      </c>
      <c r="X2" s="61" t="s">
        <v>0</v>
      </c>
      <c r="Y2" s="61" t="s">
        <v>0</v>
      </c>
    </row>
    <row r="3" spans="1:27" ht="24" x14ac:dyDescent="0.2">
      <c r="A3" s="61" t="s">
        <v>1</v>
      </c>
      <c r="B3" s="61" t="s">
        <v>1</v>
      </c>
      <c r="C3" s="61" t="s">
        <v>1</v>
      </c>
      <c r="D3" s="61" t="s">
        <v>1</v>
      </c>
      <c r="E3" s="61" t="s">
        <v>1</v>
      </c>
      <c r="F3" s="61" t="s">
        <v>1</v>
      </c>
      <c r="G3" s="61" t="s">
        <v>1</v>
      </c>
      <c r="H3" s="61" t="s">
        <v>1</v>
      </c>
      <c r="I3" s="61" t="s">
        <v>1</v>
      </c>
      <c r="J3" s="61" t="s">
        <v>1</v>
      </c>
      <c r="K3" s="61" t="s">
        <v>1</v>
      </c>
      <c r="L3" s="61" t="s">
        <v>1</v>
      </c>
      <c r="M3" s="61" t="s">
        <v>1</v>
      </c>
      <c r="N3" s="61" t="s">
        <v>1</v>
      </c>
      <c r="O3" s="61" t="s">
        <v>1</v>
      </c>
      <c r="P3" s="61" t="s">
        <v>1</v>
      </c>
      <c r="Q3" s="61" t="s">
        <v>1</v>
      </c>
      <c r="R3" s="61" t="s">
        <v>1</v>
      </c>
      <c r="S3" s="61" t="s">
        <v>1</v>
      </c>
      <c r="T3" s="61" t="s">
        <v>1</v>
      </c>
      <c r="U3" s="61" t="s">
        <v>1</v>
      </c>
      <c r="V3" s="61" t="s">
        <v>1</v>
      </c>
      <c r="W3" s="61" t="s">
        <v>1</v>
      </c>
      <c r="X3" s="61" t="s">
        <v>1</v>
      </c>
      <c r="Y3" s="61" t="s">
        <v>1</v>
      </c>
    </row>
    <row r="4" spans="1:27" ht="24" x14ac:dyDescent="0.2">
      <c r="A4" s="61" t="s">
        <v>105</v>
      </c>
      <c r="B4" s="61" t="s">
        <v>2</v>
      </c>
      <c r="C4" s="61" t="s">
        <v>2</v>
      </c>
      <c r="D4" s="61" t="s">
        <v>2</v>
      </c>
      <c r="E4" s="61" t="s">
        <v>2</v>
      </c>
      <c r="F4" s="61" t="s">
        <v>2</v>
      </c>
      <c r="G4" s="61" t="s">
        <v>2</v>
      </c>
      <c r="H4" s="61" t="s">
        <v>2</v>
      </c>
      <c r="I4" s="61" t="s">
        <v>2</v>
      </c>
      <c r="J4" s="61" t="s">
        <v>2</v>
      </c>
      <c r="K4" s="61" t="s">
        <v>2</v>
      </c>
      <c r="L4" s="61" t="s">
        <v>2</v>
      </c>
      <c r="M4" s="61" t="s">
        <v>2</v>
      </c>
      <c r="N4" s="61" t="s">
        <v>2</v>
      </c>
      <c r="O4" s="61" t="s">
        <v>2</v>
      </c>
      <c r="P4" s="61" t="s">
        <v>2</v>
      </c>
      <c r="Q4" s="61" t="s">
        <v>2</v>
      </c>
      <c r="R4" s="61" t="s">
        <v>2</v>
      </c>
      <c r="S4" s="61" t="s">
        <v>2</v>
      </c>
      <c r="T4" s="61" t="s">
        <v>2</v>
      </c>
      <c r="U4" s="61" t="s">
        <v>2</v>
      </c>
      <c r="V4" s="61" t="s">
        <v>2</v>
      </c>
      <c r="W4" s="61" t="s">
        <v>2</v>
      </c>
      <c r="X4" s="61" t="s">
        <v>2</v>
      </c>
      <c r="Y4" s="61" t="s">
        <v>2</v>
      </c>
    </row>
    <row r="6" spans="1:27" ht="24.75" thickBot="1" x14ac:dyDescent="0.25">
      <c r="A6" s="60" t="s">
        <v>3</v>
      </c>
      <c r="C6" s="60" t="s">
        <v>97</v>
      </c>
      <c r="D6" s="60" t="s">
        <v>4</v>
      </c>
      <c r="E6" s="60" t="s">
        <v>4</v>
      </c>
      <c r="F6" s="60" t="s">
        <v>4</v>
      </c>
      <c r="G6" s="60" t="s">
        <v>4</v>
      </c>
      <c r="I6" s="60" t="s">
        <v>5</v>
      </c>
      <c r="J6" s="60" t="s">
        <v>5</v>
      </c>
      <c r="K6" s="60" t="s">
        <v>5</v>
      </c>
      <c r="L6" s="60" t="s">
        <v>5</v>
      </c>
      <c r="M6" s="60" t="s">
        <v>5</v>
      </c>
      <c r="N6" s="60" t="s">
        <v>5</v>
      </c>
      <c r="O6" s="60" t="s">
        <v>5</v>
      </c>
      <c r="Q6" s="60" t="s">
        <v>106</v>
      </c>
      <c r="R6" s="60" t="s">
        <v>6</v>
      </c>
      <c r="S6" s="60" t="s">
        <v>6</v>
      </c>
      <c r="T6" s="60" t="s">
        <v>6</v>
      </c>
      <c r="U6" s="60" t="s">
        <v>6</v>
      </c>
      <c r="V6" s="60" t="s">
        <v>6</v>
      </c>
      <c r="W6" s="60" t="s">
        <v>6</v>
      </c>
      <c r="X6" s="60" t="s">
        <v>6</v>
      </c>
      <c r="Y6" s="60" t="s">
        <v>6</v>
      </c>
    </row>
    <row r="7" spans="1:27" ht="24.75" thickBot="1" x14ac:dyDescent="0.25">
      <c r="A7" s="60" t="s">
        <v>3</v>
      </c>
      <c r="C7" s="60" t="s">
        <v>7</v>
      </c>
      <c r="E7" s="60" t="s">
        <v>8</v>
      </c>
      <c r="G7" s="60" t="s">
        <v>9</v>
      </c>
      <c r="I7" s="60" t="s">
        <v>10</v>
      </c>
      <c r="J7" s="60" t="s">
        <v>10</v>
      </c>
      <c r="K7" s="60" t="s">
        <v>10</v>
      </c>
      <c r="M7" s="60" t="s">
        <v>11</v>
      </c>
      <c r="N7" s="60" t="s">
        <v>11</v>
      </c>
      <c r="O7" s="60" t="s">
        <v>11</v>
      </c>
      <c r="Q7" s="60" t="s">
        <v>7</v>
      </c>
      <c r="S7" s="60" t="s">
        <v>12</v>
      </c>
      <c r="U7" s="60" t="s">
        <v>8</v>
      </c>
      <c r="W7" s="60" t="s">
        <v>9</v>
      </c>
      <c r="Y7" s="60" t="s">
        <v>13</v>
      </c>
    </row>
    <row r="8" spans="1:27" ht="24.75" thickBot="1" x14ac:dyDescent="0.25">
      <c r="A8" s="60" t="s">
        <v>3</v>
      </c>
      <c r="C8" s="60" t="s">
        <v>7</v>
      </c>
      <c r="E8" s="60" t="s">
        <v>8</v>
      </c>
      <c r="G8" s="60" t="s">
        <v>9</v>
      </c>
      <c r="I8" s="8" t="s">
        <v>7</v>
      </c>
      <c r="K8" s="8" t="s">
        <v>8</v>
      </c>
      <c r="M8" s="8" t="s">
        <v>7</v>
      </c>
      <c r="O8" s="8" t="s">
        <v>14</v>
      </c>
      <c r="Q8" s="60" t="s">
        <v>7</v>
      </c>
      <c r="S8" s="60" t="s">
        <v>12</v>
      </c>
      <c r="U8" s="60" t="s">
        <v>8</v>
      </c>
      <c r="W8" s="60" t="s">
        <v>9</v>
      </c>
      <c r="Y8" s="60" t="s">
        <v>13</v>
      </c>
    </row>
    <row r="9" spans="1:27" ht="24" x14ac:dyDescent="0.2">
      <c r="A9" s="9" t="s">
        <v>47</v>
      </c>
      <c r="C9" s="10">
        <v>125922877</v>
      </c>
      <c r="D9" s="10">
        <v>0</v>
      </c>
      <c r="E9" s="10">
        <v>370001535644</v>
      </c>
      <c r="F9" s="10"/>
      <c r="G9" s="10">
        <v>349735138653.88898</v>
      </c>
      <c r="H9" s="10"/>
      <c r="I9" s="10">
        <v>15429062</v>
      </c>
      <c r="J9" s="10"/>
      <c r="K9" s="10">
        <v>0</v>
      </c>
      <c r="L9" s="10"/>
      <c r="M9" s="10">
        <v>0</v>
      </c>
      <c r="N9" s="10"/>
      <c r="O9" s="10">
        <v>0</v>
      </c>
      <c r="P9" s="10"/>
      <c r="Q9" s="10">
        <v>141351939</v>
      </c>
      <c r="R9" s="10"/>
      <c r="S9" s="10">
        <v>2347</v>
      </c>
      <c r="T9" s="10"/>
      <c r="U9" s="10">
        <v>414664115610</v>
      </c>
      <c r="V9" s="10"/>
      <c r="W9" s="10">
        <v>329779070478.04401</v>
      </c>
      <c r="Y9" s="11">
        <v>3.2121471058777593E-2</v>
      </c>
      <c r="AA9" s="10"/>
    </row>
    <row r="10" spans="1:27" ht="24" x14ac:dyDescent="0.2">
      <c r="A10" s="9" t="s">
        <v>48</v>
      </c>
      <c r="C10" s="10">
        <v>4552912</v>
      </c>
      <c r="D10" s="10">
        <v>0</v>
      </c>
      <c r="E10" s="10">
        <v>274219868396</v>
      </c>
      <c r="F10" s="10"/>
      <c r="G10" s="10">
        <v>295988770153.44</v>
      </c>
      <c r="H10" s="10"/>
      <c r="I10" s="10">
        <v>15956</v>
      </c>
      <c r="J10" s="10"/>
      <c r="K10" s="10">
        <v>1058573541</v>
      </c>
      <c r="L10" s="10"/>
      <c r="M10" s="10">
        <v>0</v>
      </c>
      <c r="N10" s="10"/>
      <c r="O10" s="10">
        <v>0</v>
      </c>
      <c r="P10" s="10"/>
      <c r="Q10" s="10">
        <v>4568868</v>
      </c>
      <c r="R10" s="10"/>
      <c r="S10" s="10">
        <v>22540</v>
      </c>
      <c r="T10" s="10"/>
      <c r="U10" s="10">
        <v>109543959989</v>
      </c>
      <c r="V10" s="10"/>
      <c r="W10" s="10">
        <v>102369540125.916</v>
      </c>
      <c r="Y10" s="11">
        <v>9.9711003966636135E-3</v>
      </c>
      <c r="AA10" s="10"/>
    </row>
    <row r="11" spans="1:27" ht="24" x14ac:dyDescent="0.2">
      <c r="A11" s="9" t="s">
        <v>49</v>
      </c>
      <c r="C11" s="10">
        <v>47295371</v>
      </c>
      <c r="D11" s="10">
        <v>0</v>
      </c>
      <c r="E11" s="10">
        <v>274506468215</v>
      </c>
      <c r="F11" s="10"/>
      <c r="G11" s="10">
        <v>276912245265.62</v>
      </c>
      <c r="H11" s="10"/>
      <c r="I11" s="10">
        <v>12797571</v>
      </c>
      <c r="J11" s="10"/>
      <c r="K11" s="10">
        <v>0</v>
      </c>
      <c r="L11" s="10"/>
      <c r="M11" s="10">
        <v>-1</v>
      </c>
      <c r="N11" s="10"/>
      <c r="O11" s="10">
        <v>1</v>
      </c>
      <c r="P11" s="10"/>
      <c r="Q11" s="10">
        <v>60092941</v>
      </c>
      <c r="R11" s="10"/>
      <c r="S11" s="10">
        <v>3785</v>
      </c>
      <c r="T11" s="10"/>
      <c r="U11" s="10">
        <v>274506463647</v>
      </c>
      <c r="V11" s="10"/>
      <c r="W11" s="10">
        <v>226098443583.974</v>
      </c>
      <c r="Y11" s="11">
        <v>2.2022666876613715E-2</v>
      </c>
      <c r="AA11" s="10"/>
    </row>
    <row r="12" spans="1:27" ht="24" x14ac:dyDescent="0.2">
      <c r="A12" s="9" t="s">
        <v>50</v>
      </c>
      <c r="C12" s="10">
        <v>9027978</v>
      </c>
      <c r="D12" s="10">
        <v>0</v>
      </c>
      <c r="E12" s="10">
        <v>281233444853</v>
      </c>
      <c r="F12" s="10"/>
      <c r="G12" s="10">
        <v>327560545877.84998</v>
      </c>
      <c r="H12" s="10"/>
      <c r="I12" s="10">
        <v>0</v>
      </c>
      <c r="J12" s="10"/>
      <c r="K12" s="10">
        <v>0</v>
      </c>
      <c r="L12" s="10"/>
      <c r="M12" s="10">
        <v>-297629</v>
      </c>
      <c r="N12" s="10"/>
      <c r="O12" s="10">
        <v>9784110654</v>
      </c>
      <c r="P12" s="10"/>
      <c r="Q12" s="10">
        <v>8730349</v>
      </c>
      <c r="R12" s="10"/>
      <c r="S12" s="10">
        <v>29900</v>
      </c>
      <c r="T12" s="10"/>
      <c r="U12" s="10">
        <v>271961908196</v>
      </c>
      <c r="V12" s="10"/>
      <c r="W12" s="10">
        <v>259484262361.155</v>
      </c>
      <c r="Y12" s="11">
        <v>2.5274545808985836E-2</v>
      </c>
      <c r="AA12" s="10"/>
    </row>
    <row r="13" spans="1:27" ht="24" x14ac:dyDescent="0.2">
      <c r="A13" s="9" t="s">
        <v>51</v>
      </c>
      <c r="C13" s="10">
        <v>11508767</v>
      </c>
      <c r="D13" s="10">
        <v>0</v>
      </c>
      <c r="E13" s="10">
        <v>298020697408</v>
      </c>
      <c r="F13" s="10"/>
      <c r="G13" s="10">
        <v>297447535745.09998</v>
      </c>
      <c r="H13" s="10"/>
      <c r="I13" s="10">
        <v>393700</v>
      </c>
      <c r="J13" s="10"/>
      <c r="K13" s="10">
        <v>10300025670</v>
      </c>
      <c r="L13" s="10"/>
      <c r="M13" s="10">
        <v>-417755</v>
      </c>
      <c r="N13" s="10"/>
      <c r="O13" s="10">
        <v>9980281308</v>
      </c>
      <c r="P13" s="10"/>
      <c r="Q13" s="10">
        <v>11484712</v>
      </c>
      <c r="R13" s="10"/>
      <c r="S13" s="10">
        <v>25000</v>
      </c>
      <c r="T13" s="10"/>
      <c r="U13" s="10">
        <v>297499225008</v>
      </c>
      <c r="V13" s="10"/>
      <c r="W13" s="10">
        <v>285409449090</v>
      </c>
      <c r="Y13" s="11">
        <v>2.7799736792139641E-2</v>
      </c>
      <c r="AA13" s="10"/>
    </row>
    <row r="14" spans="1:27" ht="24" x14ac:dyDescent="0.2">
      <c r="A14" s="9" t="s">
        <v>52</v>
      </c>
      <c r="C14" s="10">
        <v>2418434</v>
      </c>
      <c r="D14" s="10">
        <v>0</v>
      </c>
      <c r="E14" s="10">
        <v>281366366638</v>
      </c>
      <c r="F14" s="10"/>
      <c r="G14" s="10">
        <v>298101495394.79999</v>
      </c>
      <c r="H14" s="10"/>
      <c r="I14" s="10">
        <v>0</v>
      </c>
      <c r="J14" s="10"/>
      <c r="K14" s="10">
        <v>0</v>
      </c>
      <c r="L14" s="10"/>
      <c r="M14" s="10">
        <v>0</v>
      </c>
      <c r="N14" s="10"/>
      <c r="O14" s="10">
        <v>0</v>
      </c>
      <c r="P14" s="10"/>
      <c r="Q14" s="10">
        <v>2418434</v>
      </c>
      <c r="R14" s="10"/>
      <c r="S14" s="10">
        <v>111050</v>
      </c>
      <c r="T14" s="10"/>
      <c r="U14" s="10">
        <v>281366366638</v>
      </c>
      <c r="V14" s="10"/>
      <c r="W14" s="10">
        <v>266969121480.58499</v>
      </c>
      <c r="Y14" s="11">
        <v>2.6003593547628805E-2</v>
      </c>
      <c r="AA14" s="10"/>
    </row>
    <row r="15" spans="1:27" ht="24" x14ac:dyDescent="0.2">
      <c r="A15" s="9" t="s">
        <v>53</v>
      </c>
      <c r="C15" s="10">
        <v>4937329</v>
      </c>
      <c r="D15" s="10">
        <v>0</v>
      </c>
      <c r="E15" s="10">
        <v>370067586924</v>
      </c>
      <c r="F15" s="10"/>
      <c r="G15" s="10">
        <v>378354011388.97101</v>
      </c>
      <c r="H15" s="10"/>
      <c r="I15" s="10">
        <v>0</v>
      </c>
      <c r="J15" s="10"/>
      <c r="K15" s="10">
        <v>0</v>
      </c>
      <c r="L15" s="10"/>
      <c r="M15" s="10">
        <v>0</v>
      </c>
      <c r="N15" s="10"/>
      <c r="O15" s="10">
        <v>0</v>
      </c>
      <c r="P15" s="10"/>
      <c r="Q15" s="10">
        <v>4937329</v>
      </c>
      <c r="R15" s="10"/>
      <c r="S15" s="10">
        <v>63800</v>
      </c>
      <c r="T15" s="10"/>
      <c r="U15" s="10">
        <v>370067586924</v>
      </c>
      <c r="V15" s="10"/>
      <c r="W15" s="10">
        <v>313127330738.31</v>
      </c>
      <c r="Y15" s="11">
        <v>3.0499541639931186E-2</v>
      </c>
      <c r="AA15" s="10"/>
    </row>
    <row r="16" spans="1:27" ht="24" x14ac:dyDescent="0.2">
      <c r="A16" s="9" t="s">
        <v>54</v>
      </c>
      <c r="C16" s="10">
        <v>25716757</v>
      </c>
      <c r="D16" s="10">
        <v>0</v>
      </c>
      <c r="E16" s="10">
        <v>365756653214</v>
      </c>
      <c r="F16" s="10"/>
      <c r="G16" s="10">
        <v>366072789676.57202</v>
      </c>
      <c r="H16" s="10"/>
      <c r="I16" s="10">
        <v>3384177</v>
      </c>
      <c r="J16" s="10"/>
      <c r="K16" s="10">
        <v>49861313837</v>
      </c>
      <c r="L16" s="10"/>
      <c r="M16" s="10">
        <v>-1727208</v>
      </c>
      <c r="N16" s="10"/>
      <c r="O16" s="10">
        <v>23938240586</v>
      </c>
      <c r="P16" s="10"/>
      <c r="Q16" s="10">
        <v>27373726</v>
      </c>
      <c r="R16" s="10"/>
      <c r="S16" s="10">
        <v>12560</v>
      </c>
      <c r="T16" s="10"/>
      <c r="U16" s="10">
        <v>390950075719</v>
      </c>
      <c r="V16" s="10"/>
      <c r="W16" s="10">
        <v>341768305268.56799</v>
      </c>
      <c r="Y16" s="11">
        <v>3.3289258504422499E-2</v>
      </c>
      <c r="AA16" s="10"/>
    </row>
    <row r="17" spans="1:27" ht="24" x14ac:dyDescent="0.2">
      <c r="A17" s="9" t="s">
        <v>55</v>
      </c>
      <c r="C17" s="10">
        <v>33650720</v>
      </c>
      <c r="D17" s="10">
        <v>0</v>
      </c>
      <c r="E17" s="10">
        <v>69973133497</v>
      </c>
      <c r="F17" s="10"/>
      <c r="G17" s="10">
        <v>71717868175.104004</v>
      </c>
      <c r="H17" s="10"/>
      <c r="I17" s="10">
        <v>0</v>
      </c>
      <c r="J17" s="10"/>
      <c r="K17" s="10">
        <v>0</v>
      </c>
      <c r="L17" s="10"/>
      <c r="M17" s="10">
        <v>0</v>
      </c>
      <c r="N17" s="10"/>
      <c r="O17" s="10">
        <v>0</v>
      </c>
      <c r="P17" s="10"/>
      <c r="Q17" s="10">
        <v>33650720</v>
      </c>
      <c r="R17" s="10"/>
      <c r="S17" s="10">
        <v>1739</v>
      </c>
      <c r="T17" s="10"/>
      <c r="U17" s="10">
        <v>69973133497</v>
      </c>
      <c r="V17" s="10"/>
      <c r="W17" s="10">
        <v>58170416397.624001</v>
      </c>
      <c r="Y17" s="11">
        <v>5.6659731137113593E-3</v>
      </c>
      <c r="AA17" s="10"/>
    </row>
    <row r="18" spans="1:27" ht="24" x14ac:dyDescent="0.2">
      <c r="A18" s="9" t="s">
        <v>56</v>
      </c>
      <c r="C18" s="10">
        <v>8712791</v>
      </c>
      <c r="D18" s="10">
        <v>0</v>
      </c>
      <c r="E18" s="10">
        <v>282396370442</v>
      </c>
      <c r="F18" s="10"/>
      <c r="G18" s="10">
        <v>291874011412.63501</v>
      </c>
      <c r="H18" s="10"/>
      <c r="I18" s="10">
        <v>52497455</v>
      </c>
      <c r="J18" s="10"/>
      <c r="K18" s="10">
        <v>60965523614</v>
      </c>
      <c r="L18" s="10"/>
      <c r="M18" s="10">
        <v>0</v>
      </c>
      <c r="N18" s="10"/>
      <c r="O18" s="10">
        <v>0</v>
      </c>
      <c r="P18" s="10"/>
      <c r="Q18" s="10">
        <v>61210246</v>
      </c>
      <c r="R18" s="10"/>
      <c r="S18" s="10">
        <v>5707</v>
      </c>
      <c r="T18" s="10"/>
      <c r="U18" s="10">
        <v>343361894056</v>
      </c>
      <c r="V18" s="10"/>
      <c r="W18" s="10">
        <v>347248379022.164</v>
      </c>
      <c r="Y18" s="11">
        <v>3.3823034132514758E-2</v>
      </c>
      <c r="AA18" s="10"/>
    </row>
    <row r="19" spans="1:27" ht="24" x14ac:dyDescent="0.2">
      <c r="A19" s="9" t="s">
        <v>57</v>
      </c>
      <c r="C19" s="10">
        <v>12275405</v>
      </c>
      <c r="D19" s="10">
        <v>0</v>
      </c>
      <c r="E19" s="10">
        <v>364529283560</v>
      </c>
      <c r="F19" s="10"/>
      <c r="G19" s="10">
        <v>494195836780.125</v>
      </c>
      <c r="H19" s="10"/>
      <c r="I19" s="10">
        <v>258064</v>
      </c>
      <c r="J19" s="10"/>
      <c r="K19" s="10">
        <v>10161977284</v>
      </c>
      <c r="L19" s="10"/>
      <c r="M19" s="10">
        <v>0</v>
      </c>
      <c r="N19" s="10"/>
      <c r="O19" s="10">
        <v>0</v>
      </c>
      <c r="P19" s="10"/>
      <c r="Q19" s="10">
        <v>12533469</v>
      </c>
      <c r="R19" s="10"/>
      <c r="S19" s="10">
        <v>37300</v>
      </c>
      <c r="T19" s="10"/>
      <c r="U19" s="10">
        <v>374691260844</v>
      </c>
      <c r="V19" s="10"/>
      <c r="W19" s="10">
        <v>464716778257.48499</v>
      </c>
      <c r="Y19" s="11">
        <v>4.526480871477865E-2</v>
      </c>
      <c r="AA19" s="10"/>
    </row>
    <row r="20" spans="1:27" ht="24" x14ac:dyDescent="0.2">
      <c r="A20" s="9" t="s">
        <v>111</v>
      </c>
      <c r="C20" s="10">
        <v>22030566</v>
      </c>
      <c r="D20" s="10">
        <v>0</v>
      </c>
      <c r="E20" s="10">
        <v>356314534496</v>
      </c>
      <c r="F20" s="10"/>
      <c r="G20" s="10">
        <v>348639787386.216</v>
      </c>
      <c r="H20" s="10"/>
      <c r="I20" s="10">
        <v>68474</v>
      </c>
      <c r="J20" s="10"/>
      <c r="K20" s="10">
        <v>1102706111</v>
      </c>
      <c r="L20" s="10"/>
      <c r="M20" s="10">
        <v>0</v>
      </c>
      <c r="N20" s="10"/>
      <c r="O20" s="10">
        <v>0</v>
      </c>
      <c r="P20" s="10"/>
      <c r="Q20" s="10">
        <v>22099040</v>
      </c>
      <c r="R20" s="10"/>
      <c r="S20" s="10">
        <v>14430</v>
      </c>
      <c r="T20" s="10"/>
      <c r="U20" s="10">
        <v>357417240607</v>
      </c>
      <c r="V20" s="10"/>
      <c r="W20" s="10">
        <v>316991756774.15997</v>
      </c>
      <c r="Y20" s="11">
        <v>3.087594833211272E-2</v>
      </c>
      <c r="AA20" s="10"/>
    </row>
    <row r="21" spans="1:27" ht="24" x14ac:dyDescent="0.2">
      <c r="A21" s="9" t="s">
        <v>110</v>
      </c>
      <c r="C21" s="10">
        <v>4294132</v>
      </c>
      <c r="D21" s="10">
        <v>0</v>
      </c>
      <c r="E21" s="10">
        <v>166964830461</v>
      </c>
      <c r="F21" s="10"/>
      <c r="G21" s="10">
        <v>183122164136.34</v>
      </c>
      <c r="H21" s="10"/>
      <c r="I21" s="10">
        <v>0</v>
      </c>
      <c r="J21" s="10"/>
      <c r="K21" s="10">
        <v>0</v>
      </c>
      <c r="L21" s="10"/>
      <c r="M21" s="10">
        <v>0</v>
      </c>
      <c r="N21" s="10"/>
      <c r="O21" s="10">
        <v>0</v>
      </c>
      <c r="P21" s="10"/>
      <c r="Q21" s="10">
        <v>4294132</v>
      </c>
      <c r="R21" s="10"/>
      <c r="S21" s="10">
        <v>39120</v>
      </c>
      <c r="T21" s="10"/>
      <c r="U21" s="10">
        <v>166964830461</v>
      </c>
      <c r="V21" s="10"/>
      <c r="W21" s="10">
        <v>166986924499.15201</v>
      </c>
      <c r="Y21" s="11">
        <v>1.6265027537127785E-2</v>
      </c>
      <c r="AA21" s="10"/>
    </row>
    <row r="22" spans="1:27" ht="24" x14ac:dyDescent="0.2">
      <c r="A22" s="9" t="s">
        <v>60</v>
      </c>
      <c r="C22" s="10">
        <v>11576481</v>
      </c>
      <c r="D22" s="10">
        <v>0</v>
      </c>
      <c r="E22" s="10">
        <v>386895017754</v>
      </c>
      <c r="F22" s="10"/>
      <c r="G22" s="10">
        <v>424400322595.284</v>
      </c>
      <c r="H22" s="10"/>
      <c r="I22" s="10">
        <v>265463</v>
      </c>
      <c r="J22" s="10"/>
      <c r="K22" s="10">
        <v>9969730893</v>
      </c>
      <c r="L22" s="10"/>
      <c r="M22" s="10">
        <v>0</v>
      </c>
      <c r="N22" s="10"/>
      <c r="O22" s="10">
        <v>0</v>
      </c>
      <c r="P22" s="10"/>
      <c r="Q22" s="10">
        <v>11841944</v>
      </c>
      <c r="R22" s="10"/>
      <c r="S22" s="10">
        <v>32230</v>
      </c>
      <c r="T22" s="10"/>
      <c r="U22" s="10">
        <v>396864748647</v>
      </c>
      <c r="V22" s="10"/>
      <c r="W22" s="10">
        <v>379394943282.03601</v>
      </c>
      <c r="Y22" s="11">
        <v>3.6954205956171653E-2</v>
      </c>
      <c r="AA22" s="10"/>
    </row>
    <row r="23" spans="1:27" ht="24" x14ac:dyDescent="0.2">
      <c r="A23" s="9" t="s">
        <v>61</v>
      </c>
      <c r="C23" s="10">
        <v>16678636</v>
      </c>
      <c r="D23" s="10">
        <v>0</v>
      </c>
      <c r="E23" s="10">
        <v>341289330367</v>
      </c>
      <c r="F23" s="10"/>
      <c r="G23" s="10">
        <v>434877612577.43402</v>
      </c>
      <c r="H23" s="10"/>
      <c r="I23" s="10">
        <v>0</v>
      </c>
      <c r="J23" s="10"/>
      <c r="K23" s="10">
        <v>0</v>
      </c>
      <c r="L23" s="10"/>
      <c r="M23" s="10">
        <v>-337061</v>
      </c>
      <c r="N23" s="10"/>
      <c r="O23" s="10">
        <v>8874311399</v>
      </c>
      <c r="P23" s="10"/>
      <c r="Q23" s="10">
        <v>16341575</v>
      </c>
      <c r="R23" s="10"/>
      <c r="S23" s="10">
        <v>26270</v>
      </c>
      <c r="T23" s="10"/>
      <c r="U23" s="10">
        <v>334392164256</v>
      </c>
      <c r="V23" s="10"/>
      <c r="W23" s="10">
        <v>426738880857.263</v>
      </c>
      <c r="Y23" s="11">
        <v>4.1565647544707748E-2</v>
      </c>
      <c r="AA23" s="10"/>
    </row>
    <row r="24" spans="1:27" ht="24" x14ac:dyDescent="0.2">
      <c r="A24" s="9" t="s">
        <v>62</v>
      </c>
      <c r="C24" s="10">
        <v>12011966</v>
      </c>
      <c r="D24" s="10">
        <v>0</v>
      </c>
      <c r="E24" s="10">
        <v>370372659772</v>
      </c>
      <c r="F24" s="10"/>
      <c r="G24" s="10">
        <v>369797124027.23102</v>
      </c>
      <c r="H24" s="10"/>
      <c r="I24" s="10">
        <v>19390000</v>
      </c>
      <c r="J24" s="10"/>
      <c r="K24" s="10">
        <v>503130921472</v>
      </c>
      <c r="L24" s="10"/>
      <c r="M24" s="10">
        <v>-182302</v>
      </c>
      <c r="N24" s="10"/>
      <c r="O24" s="10">
        <v>4331093565</v>
      </c>
      <c r="P24" s="10"/>
      <c r="Q24" s="10">
        <v>31219664</v>
      </c>
      <c r="R24" s="10"/>
      <c r="S24" s="10">
        <v>23900</v>
      </c>
      <c r="T24" s="10"/>
      <c r="U24" s="10">
        <v>868432515000</v>
      </c>
      <c r="V24" s="10"/>
      <c r="W24" s="10">
        <v>741710377280.88</v>
      </c>
      <c r="Y24" s="11">
        <v>7.2244816456322095E-2</v>
      </c>
      <c r="AA24" s="10"/>
    </row>
    <row r="25" spans="1:27" ht="24" x14ac:dyDescent="0.2">
      <c r="A25" s="9" t="s">
        <v>63</v>
      </c>
      <c r="C25" s="10">
        <v>32958424</v>
      </c>
      <c r="D25" s="10">
        <v>0</v>
      </c>
      <c r="E25" s="10">
        <v>204496716042</v>
      </c>
      <c r="F25" s="10"/>
      <c r="G25" s="10">
        <v>187728101491.35599</v>
      </c>
      <c r="H25" s="10"/>
      <c r="I25" s="10">
        <v>0</v>
      </c>
      <c r="J25" s="10"/>
      <c r="K25" s="10">
        <v>0</v>
      </c>
      <c r="L25" s="10"/>
      <c r="M25" s="10">
        <v>0</v>
      </c>
      <c r="N25" s="10"/>
      <c r="O25" s="10">
        <v>0</v>
      </c>
      <c r="P25" s="10"/>
      <c r="Q25" s="10">
        <v>32958424</v>
      </c>
      <c r="R25" s="10"/>
      <c r="S25" s="10">
        <v>4859</v>
      </c>
      <c r="T25" s="10"/>
      <c r="U25" s="10">
        <v>204496716042</v>
      </c>
      <c r="V25" s="10"/>
      <c r="W25" s="10">
        <v>159192119571.815</v>
      </c>
      <c r="Y25" s="11">
        <v>1.5505790146715702E-2</v>
      </c>
      <c r="AA25" s="10"/>
    </row>
    <row r="26" spans="1:27" ht="24" x14ac:dyDescent="0.2">
      <c r="A26" s="9" t="s">
        <v>109</v>
      </c>
      <c r="C26" s="10">
        <v>12165628</v>
      </c>
      <c r="D26" s="10">
        <v>0</v>
      </c>
      <c r="E26" s="10">
        <v>128803377842</v>
      </c>
      <c r="F26" s="10"/>
      <c r="G26" s="10">
        <v>109927574446.806</v>
      </c>
      <c r="H26" s="10"/>
      <c r="I26" s="10">
        <v>0</v>
      </c>
      <c r="J26" s="10"/>
      <c r="K26" s="10">
        <v>0</v>
      </c>
      <c r="L26" s="10"/>
      <c r="M26" s="10">
        <v>0</v>
      </c>
      <c r="N26" s="10"/>
      <c r="O26" s="10">
        <v>0</v>
      </c>
      <c r="P26" s="10"/>
      <c r="Q26" s="10">
        <v>12165628</v>
      </c>
      <c r="R26" s="10"/>
      <c r="S26" s="10">
        <v>7240</v>
      </c>
      <c r="T26" s="10"/>
      <c r="U26" s="10">
        <v>128803377842</v>
      </c>
      <c r="V26" s="10"/>
      <c r="W26" s="10">
        <v>87555075797.016006</v>
      </c>
      <c r="Y26" s="11">
        <v>8.5281271160905035E-3</v>
      </c>
      <c r="AA26" s="10"/>
    </row>
    <row r="27" spans="1:27" ht="24" x14ac:dyDescent="0.2">
      <c r="A27" s="9" t="s">
        <v>65</v>
      </c>
      <c r="C27" s="10">
        <v>72172504</v>
      </c>
      <c r="D27" s="10">
        <v>0</v>
      </c>
      <c r="E27" s="10">
        <v>204552084175</v>
      </c>
      <c r="F27" s="10"/>
      <c r="G27" s="10">
        <v>184594938667.888</v>
      </c>
      <c r="H27" s="10"/>
      <c r="I27" s="10">
        <v>0</v>
      </c>
      <c r="J27" s="10"/>
      <c r="K27" s="10">
        <v>0</v>
      </c>
      <c r="L27" s="10"/>
      <c r="M27" s="10">
        <v>0</v>
      </c>
      <c r="N27" s="10"/>
      <c r="O27" s="10">
        <v>0</v>
      </c>
      <c r="P27" s="10"/>
      <c r="Q27" s="10">
        <v>72172504</v>
      </c>
      <c r="R27" s="10"/>
      <c r="S27" s="10">
        <v>1952</v>
      </c>
      <c r="T27" s="10"/>
      <c r="U27" s="10">
        <v>204552084175</v>
      </c>
      <c r="V27" s="10"/>
      <c r="W27" s="10">
        <v>140042487477.54199</v>
      </c>
      <c r="Y27" s="11">
        <v>1.3640558516913464E-2</v>
      </c>
      <c r="AA27" s="10"/>
    </row>
    <row r="28" spans="1:27" ht="24" x14ac:dyDescent="0.2">
      <c r="A28" s="9" t="s">
        <v>66</v>
      </c>
      <c r="C28" s="10">
        <v>27176133</v>
      </c>
      <c r="D28" s="10">
        <v>0</v>
      </c>
      <c r="E28" s="10">
        <v>736520846211</v>
      </c>
      <c r="F28" s="10"/>
      <c r="G28" s="10">
        <v>706157331126.11096</v>
      </c>
      <c r="H28" s="10"/>
      <c r="I28" s="10">
        <v>20900000</v>
      </c>
      <c r="J28" s="10"/>
      <c r="K28" s="10">
        <v>502799285660</v>
      </c>
      <c r="L28" s="10"/>
      <c r="M28" s="10">
        <v>-770552</v>
      </c>
      <c r="N28" s="10"/>
      <c r="O28" s="10">
        <v>18407906198</v>
      </c>
      <c r="P28" s="10"/>
      <c r="Q28" s="10">
        <v>47305581</v>
      </c>
      <c r="R28" s="10"/>
      <c r="S28" s="10">
        <v>22940</v>
      </c>
      <c r="T28" s="10"/>
      <c r="U28" s="10">
        <v>1218930077198</v>
      </c>
      <c r="V28" s="10"/>
      <c r="W28" s="10">
        <v>1078733147472.5699</v>
      </c>
      <c r="Y28" s="11">
        <v>0.10507184560395313</v>
      </c>
      <c r="AA28" s="10"/>
    </row>
    <row r="29" spans="1:27" ht="24" x14ac:dyDescent="0.2">
      <c r="A29" s="9" t="s">
        <v>67</v>
      </c>
      <c r="C29" s="10">
        <v>19870613</v>
      </c>
      <c r="D29" s="10">
        <v>0</v>
      </c>
      <c r="E29" s="10">
        <v>279037195532</v>
      </c>
      <c r="F29" s="10"/>
      <c r="G29" s="10">
        <v>275150693137.414</v>
      </c>
      <c r="H29" s="10"/>
      <c r="I29" s="10">
        <v>0</v>
      </c>
      <c r="J29" s="10"/>
      <c r="K29" s="10">
        <v>0</v>
      </c>
      <c r="L29" s="10"/>
      <c r="M29" s="10">
        <v>0</v>
      </c>
      <c r="N29" s="10"/>
      <c r="O29" s="10">
        <v>0</v>
      </c>
      <c r="P29" s="10"/>
      <c r="Q29" s="10">
        <v>19870613</v>
      </c>
      <c r="R29" s="10"/>
      <c r="S29" s="10">
        <v>12780</v>
      </c>
      <c r="T29" s="10"/>
      <c r="U29" s="10">
        <v>279037195532</v>
      </c>
      <c r="V29" s="10"/>
      <c r="W29" s="10">
        <v>252435452856.867</v>
      </c>
      <c r="Y29" s="11">
        <v>2.458797061134637E-2</v>
      </c>
      <c r="AA29" s="10"/>
    </row>
    <row r="30" spans="1:27" ht="24" x14ac:dyDescent="0.2">
      <c r="A30" s="9" t="s">
        <v>68</v>
      </c>
      <c r="C30" s="10">
        <v>50963041</v>
      </c>
      <c r="D30" s="10">
        <v>0</v>
      </c>
      <c r="E30" s="10">
        <v>270901893810</v>
      </c>
      <c r="F30" s="10"/>
      <c r="G30" s="10">
        <v>244889525919.84601</v>
      </c>
      <c r="H30" s="10"/>
      <c r="I30" s="10">
        <v>0</v>
      </c>
      <c r="J30" s="10"/>
      <c r="K30" s="10">
        <v>0</v>
      </c>
      <c r="L30" s="10"/>
      <c r="M30" s="10">
        <v>0</v>
      </c>
      <c r="N30" s="10"/>
      <c r="O30" s="10">
        <v>0</v>
      </c>
      <c r="P30" s="10"/>
      <c r="Q30" s="10">
        <v>50963041</v>
      </c>
      <c r="R30" s="10"/>
      <c r="S30" s="10">
        <v>4340</v>
      </c>
      <c r="T30" s="10"/>
      <c r="U30" s="10">
        <v>270901893810</v>
      </c>
      <c r="V30" s="10"/>
      <c r="W30" s="10">
        <v>219863579332.25699</v>
      </c>
      <c r="Y30" s="11">
        <v>2.1415372389044743E-2</v>
      </c>
      <c r="AA30" s="10"/>
    </row>
    <row r="31" spans="1:27" ht="24" x14ac:dyDescent="0.2">
      <c r="A31" s="9" t="s">
        <v>46</v>
      </c>
      <c r="C31" s="10">
        <v>61045</v>
      </c>
      <c r="D31" s="10">
        <v>0</v>
      </c>
      <c r="E31" s="10">
        <v>408024906082</v>
      </c>
      <c r="F31" s="10"/>
      <c r="G31" s="10">
        <v>534691804684.59998</v>
      </c>
      <c r="H31" s="10"/>
      <c r="I31" s="10">
        <v>0</v>
      </c>
      <c r="J31" s="10"/>
      <c r="K31" s="10">
        <v>0</v>
      </c>
      <c r="L31" s="10"/>
      <c r="M31" s="10">
        <v>-22970</v>
      </c>
      <c r="N31" s="10"/>
      <c r="O31" s="10">
        <v>153531527442.10895</v>
      </c>
      <c r="P31" s="10"/>
      <c r="Q31" s="10">
        <v>38075</v>
      </c>
      <c r="R31" s="10"/>
      <c r="S31" s="10">
        <v>10106670</v>
      </c>
      <c r="T31" s="10"/>
      <c r="U31" s="10">
        <v>254493378645</v>
      </c>
      <c r="V31" s="10"/>
      <c r="W31" s="10">
        <v>383887912745.40002</v>
      </c>
      <c r="Y31" s="11">
        <v>3.739183466431318E-2</v>
      </c>
      <c r="AA31" s="10"/>
    </row>
    <row r="32" spans="1:27" ht="24" x14ac:dyDescent="0.2">
      <c r="A32" s="9" t="s">
        <v>69</v>
      </c>
      <c r="C32" s="10">
        <v>7934837</v>
      </c>
      <c r="D32" s="10">
        <v>0</v>
      </c>
      <c r="E32" s="10">
        <v>173037414137</v>
      </c>
      <c r="F32" s="10"/>
      <c r="G32" s="10">
        <v>158856761857.77899</v>
      </c>
      <c r="H32" s="10"/>
      <c r="I32" s="10">
        <v>0</v>
      </c>
      <c r="J32" s="10"/>
      <c r="K32" s="10">
        <v>0</v>
      </c>
      <c r="L32" s="10"/>
      <c r="M32" s="10">
        <v>0</v>
      </c>
      <c r="N32" s="10"/>
      <c r="O32" s="10">
        <v>0</v>
      </c>
      <c r="P32" s="10"/>
      <c r="Q32" s="10">
        <v>7934837</v>
      </c>
      <c r="R32" s="10"/>
      <c r="S32" s="10">
        <v>17910</v>
      </c>
      <c r="T32" s="10"/>
      <c r="U32" s="10">
        <v>173037414137</v>
      </c>
      <c r="V32" s="10"/>
      <c r="W32" s="10">
        <v>141267358732.513</v>
      </c>
      <c r="Y32" s="11">
        <v>1.3759864652715977E-2</v>
      </c>
      <c r="AA32" s="10"/>
    </row>
    <row r="33" spans="1:27" ht="24" x14ac:dyDescent="0.2">
      <c r="A33" s="9" t="s">
        <v>70</v>
      </c>
      <c r="C33" s="10">
        <v>3438467</v>
      </c>
      <c r="D33" s="10">
        <v>0</v>
      </c>
      <c r="E33" s="10">
        <v>71715977315</v>
      </c>
      <c r="F33" s="10"/>
      <c r="G33" s="10">
        <v>89175831886.0215</v>
      </c>
      <c r="H33" s="10"/>
      <c r="I33" s="10">
        <v>914607</v>
      </c>
      <c r="J33" s="10"/>
      <c r="K33" s="10">
        <v>21964649773</v>
      </c>
      <c r="L33" s="10"/>
      <c r="M33" s="10">
        <v>0</v>
      </c>
      <c r="N33" s="10"/>
      <c r="O33" s="10">
        <v>0</v>
      </c>
      <c r="P33" s="10"/>
      <c r="Q33" s="10">
        <v>4353074</v>
      </c>
      <c r="R33" s="10"/>
      <c r="S33" s="10">
        <v>22950</v>
      </c>
      <c r="T33" s="10"/>
      <c r="U33" s="10">
        <v>93680627088</v>
      </c>
      <c r="V33" s="10"/>
      <c r="W33" s="10">
        <v>99308625162.615005</v>
      </c>
      <c r="Y33" s="11">
        <v>9.6729580941077621E-3</v>
      </c>
      <c r="AA33" s="10"/>
    </row>
    <row r="34" spans="1:27" ht="24" x14ac:dyDescent="0.2">
      <c r="A34" s="9" t="s">
        <v>71</v>
      </c>
      <c r="C34" s="10">
        <v>20589651</v>
      </c>
      <c r="D34" s="10">
        <v>0</v>
      </c>
      <c r="E34" s="10">
        <v>137816865787</v>
      </c>
      <c r="F34" s="10"/>
      <c r="G34" s="10">
        <v>116253369834.804</v>
      </c>
      <c r="H34" s="10"/>
      <c r="I34" s="10">
        <v>0</v>
      </c>
      <c r="J34" s="10"/>
      <c r="K34" s="10">
        <v>0</v>
      </c>
      <c r="L34" s="10"/>
      <c r="M34" s="10">
        <v>-10098882</v>
      </c>
      <c r="N34" s="10"/>
      <c r="O34" s="10">
        <v>50143774605</v>
      </c>
      <c r="P34" s="10"/>
      <c r="Q34" s="10">
        <v>10490769</v>
      </c>
      <c r="R34" s="10"/>
      <c r="S34" s="10">
        <v>4728</v>
      </c>
      <c r="T34" s="10"/>
      <c r="U34" s="10">
        <v>70219981063</v>
      </c>
      <c r="V34" s="10"/>
      <c r="W34" s="10">
        <v>49305233714.799599</v>
      </c>
      <c r="Y34" s="11">
        <v>4.8024777179473668E-3</v>
      </c>
      <c r="AA34" s="10"/>
    </row>
    <row r="35" spans="1:27" ht="24" x14ac:dyDescent="0.2">
      <c r="A35" s="9" t="s">
        <v>72</v>
      </c>
      <c r="C35" s="10">
        <v>56374331</v>
      </c>
      <c r="D35" s="10">
        <v>0</v>
      </c>
      <c r="E35" s="10">
        <v>637545670678</v>
      </c>
      <c r="F35" s="10"/>
      <c r="G35" s="10">
        <v>606340938364.55103</v>
      </c>
      <c r="H35" s="10"/>
      <c r="I35" s="10">
        <v>0</v>
      </c>
      <c r="J35" s="10"/>
      <c r="K35" s="10">
        <v>0</v>
      </c>
      <c r="L35" s="10"/>
      <c r="M35" s="10">
        <v>-1008288</v>
      </c>
      <c r="N35" s="10"/>
      <c r="O35" s="10">
        <v>10720942421</v>
      </c>
      <c r="P35" s="10"/>
      <c r="Q35" s="10">
        <v>55366043</v>
      </c>
      <c r="R35" s="10"/>
      <c r="S35" s="10">
        <v>10590</v>
      </c>
      <c r="T35" s="10"/>
      <c r="U35" s="10">
        <v>626142792139</v>
      </c>
      <c r="V35" s="10"/>
      <c r="W35" s="10">
        <v>582837753317.54797</v>
      </c>
      <c r="Y35" s="11">
        <v>5.6770146140608449E-2</v>
      </c>
      <c r="AA35" s="10"/>
    </row>
    <row r="36" spans="1:27" ht="24" x14ac:dyDescent="0.2">
      <c r="A36" s="9" t="s">
        <v>73</v>
      </c>
      <c r="C36" s="10">
        <v>17310075</v>
      </c>
      <c r="D36" s="10">
        <v>0</v>
      </c>
      <c r="E36" s="10">
        <v>331032843010</v>
      </c>
      <c r="F36" s="10"/>
      <c r="G36" s="10">
        <v>323493105010.5</v>
      </c>
      <c r="H36" s="10"/>
      <c r="I36" s="10">
        <v>517063</v>
      </c>
      <c r="J36" s="10"/>
      <c r="K36" s="10">
        <v>10059192823</v>
      </c>
      <c r="L36" s="10"/>
      <c r="M36" s="10">
        <v>0</v>
      </c>
      <c r="N36" s="10"/>
      <c r="O36" s="10">
        <v>0</v>
      </c>
      <c r="P36" s="10"/>
      <c r="Q36" s="10">
        <v>17827138</v>
      </c>
      <c r="R36" s="10"/>
      <c r="S36" s="10">
        <v>17430</v>
      </c>
      <c r="T36" s="10"/>
      <c r="U36" s="10">
        <v>341092035833</v>
      </c>
      <c r="V36" s="10"/>
      <c r="W36" s="10">
        <v>308878189598.72699</v>
      </c>
      <c r="Y36" s="11">
        <v>3.0085662542200926E-2</v>
      </c>
      <c r="AA36" s="10"/>
    </row>
    <row r="37" spans="1:27" ht="24" x14ac:dyDescent="0.2">
      <c r="A37" s="9" t="s">
        <v>77</v>
      </c>
      <c r="C37" s="10">
        <v>7404735</v>
      </c>
      <c r="D37" s="10"/>
      <c r="E37" s="10">
        <v>219215352870</v>
      </c>
      <c r="F37" s="10"/>
      <c r="G37" s="10">
        <v>218612101754.47501</v>
      </c>
      <c r="H37" s="10"/>
      <c r="I37" s="10">
        <v>1707577</v>
      </c>
      <c r="J37" s="10"/>
      <c r="K37" s="10">
        <v>53600735210</v>
      </c>
      <c r="L37" s="10"/>
      <c r="M37" s="10">
        <v>0</v>
      </c>
      <c r="N37" s="10"/>
      <c r="O37" s="10">
        <v>0</v>
      </c>
      <c r="P37" s="10"/>
      <c r="Q37" s="10">
        <v>9112312</v>
      </c>
      <c r="R37" s="10"/>
      <c r="S37" s="10">
        <v>26250</v>
      </c>
      <c r="T37" s="10"/>
      <c r="U37" s="10">
        <v>272816088080</v>
      </c>
      <c r="V37" s="10"/>
      <c r="W37" s="10">
        <v>237774960769.5</v>
      </c>
      <c r="Y37" s="11">
        <v>2.315999468913529E-2</v>
      </c>
      <c r="AA37" s="10"/>
    </row>
    <row r="38" spans="1:27" ht="24" x14ac:dyDescent="0.2">
      <c r="A38" s="9" t="s">
        <v>78</v>
      </c>
      <c r="C38" s="10">
        <v>285748</v>
      </c>
      <c r="D38" s="10"/>
      <c r="E38" s="10">
        <v>12040914030</v>
      </c>
      <c r="F38" s="10"/>
      <c r="G38" s="10">
        <v>14855699908.620001</v>
      </c>
      <c r="H38" s="10"/>
      <c r="I38" s="10">
        <v>0</v>
      </c>
      <c r="J38" s="10"/>
      <c r="K38" s="10">
        <v>0</v>
      </c>
      <c r="L38" s="10"/>
      <c r="M38" s="10">
        <v>0</v>
      </c>
      <c r="N38" s="10"/>
      <c r="O38" s="10">
        <v>0</v>
      </c>
      <c r="P38" s="10"/>
      <c r="Q38" s="10">
        <v>285748</v>
      </c>
      <c r="R38" s="10"/>
      <c r="S38" s="10">
        <v>47950</v>
      </c>
      <c r="T38" s="10"/>
      <c r="U38" s="10">
        <v>12040914030</v>
      </c>
      <c r="V38" s="10"/>
      <c r="W38" s="10">
        <v>13620091981.23</v>
      </c>
      <c r="Y38" s="11">
        <v>1.3266378298622072E-3</v>
      </c>
      <c r="AA38" s="10"/>
    </row>
    <row r="39" spans="1:27" ht="24" x14ac:dyDescent="0.2">
      <c r="A39" s="9" t="s">
        <v>79</v>
      </c>
      <c r="C39" s="10">
        <v>8915101</v>
      </c>
      <c r="D39" s="10"/>
      <c r="E39" s="10">
        <v>114814984537</v>
      </c>
      <c r="F39" s="10"/>
      <c r="G39" s="10">
        <v>85075739030.880005</v>
      </c>
      <c r="H39" s="10"/>
      <c r="I39" s="10">
        <v>4457550</v>
      </c>
      <c r="J39" s="10"/>
      <c r="K39" s="10">
        <v>0</v>
      </c>
      <c r="L39" s="10"/>
      <c r="M39" s="10">
        <v>0</v>
      </c>
      <c r="N39" s="10"/>
      <c r="O39" s="10">
        <v>0</v>
      </c>
      <c r="P39" s="10"/>
      <c r="Q39" s="10">
        <v>13372651</v>
      </c>
      <c r="R39" s="10"/>
      <c r="S39" s="10">
        <v>5593</v>
      </c>
      <c r="T39" s="10"/>
      <c r="U39" s="10">
        <v>114814984537</v>
      </c>
      <c r="V39" s="10"/>
      <c r="W39" s="10">
        <v>74348217282.594101</v>
      </c>
      <c r="Y39" s="11">
        <v>7.2417394659178473E-3</v>
      </c>
      <c r="AA39" s="10"/>
    </row>
    <row r="40" spans="1:27" ht="24" x14ac:dyDescent="0.2">
      <c r="A40" s="9" t="s">
        <v>80</v>
      </c>
      <c r="C40" s="10">
        <v>19895832</v>
      </c>
      <c r="D40" s="10"/>
      <c r="E40" s="10">
        <v>266525178158</v>
      </c>
      <c r="F40" s="10"/>
      <c r="G40" s="10">
        <v>243658206171.07199</v>
      </c>
      <c r="H40" s="10"/>
      <c r="I40" s="10">
        <v>1695736</v>
      </c>
      <c r="J40" s="10"/>
      <c r="K40" s="10">
        <v>20608112309</v>
      </c>
      <c r="L40" s="10"/>
      <c r="M40" s="10">
        <v>0</v>
      </c>
      <c r="N40" s="10"/>
      <c r="O40" s="10">
        <v>0</v>
      </c>
      <c r="P40" s="10"/>
      <c r="Q40" s="10">
        <v>21591568</v>
      </c>
      <c r="R40" s="10"/>
      <c r="S40" s="10">
        <v>11220</v>
      </c>
      <c r="T40" s="10"/>
      <c r="U40" s="10">
        <v>287133290467</v>
      </c>
      <c r="V40" s="10"/>
      <c r="W40" s="10">
        <v>240815961471.888</v>
      </c>
      <c r="Y40" s="11">
        <v>2.3456197282919915E-2</v>
      </c>
      <c r="AA40" s="10"/>
    </row>
    <row r="41" spans="1:27" ht="24" x14ac:dyDescent="0.2">
      <c r="A41" s="9" t="s">
        <v>92</v>
      </c>
      <c r="C41" s="10">
        <v>490000</v>
      </c>
      <c r="D41" s="10"/>
      <c r="E41" s="10">
        <v>3605260604</v>
      </c>
      <c r="F41" s="10"/>
      <c r="G41" s="10">
        <v>4505531625</v>
      </c>
      <c r="H41" s="10"/>
      <c r="I41" s="10">
        <v>0</v>
      </c>
      <c r="J41" s="10"/>
      <c r="K41" s="10">
        <v>0</v>
      </c>
      <c r="L41" s="10"/>
      <c r="M41" s="10">
        <v>0</v>
      </c>
      <c r="N41" s="10"/>
      <c r="O41" s="10">
        <v>0</v>
      </c>
      <c r="P41" s="10"/>
      <c r="Q41" s="10">
        <v>490000</v>
      </c>
      <c r="R41" s="10"/>
      <c r="S41" s="10">
        <v>7170</v>
      </c>
      <c r="T41" s="10"/>
      <c r="U41" s="10">
        <v>3605260604</v>
      </c>
      <c r="V41" s="10"/>
      <c r="W41" s="10">
        <v>3492395865</v>
      </c>
      <c r="Y41" s="11">
        <v>3.4016983716030216E-4</v>
      </c>
      <c r="AA41" s="10"/>
    </row>
    <row r="42" spans="1:27" ht="24" x14ac:dyDescent="0.2">
      <c r="A42" s="9" t="s">
        <v>93</v>
      </c>
      <c r="C42" s="10">
        <v>15429063</v>
      </c>
      <c r="D42" s="10"/>
      <c r="E42" s="10">
        <v>29592942834</v>
      </c>
      <c r="F42" s="10"/>
      <c r="G42" s="10">
        <v>25965981307.229</v>
      </c>
      <c r="H42" s="10"/>
      <c r="I42" s="10">
        <v>1291251</v>
      </c>
      <c r="J42" s="10"/>
      <c r="K42" s="10">
        <v>2117196445</v>
      </c>
      <c r="L42" s="10"/>
      <c r="M42" s="10">
        <v>-16720314</v>
      </c>
      <c r="N42" s="10"/>
      <c r="O42" s="10">
        <v>2130825568</v>
      </c>
      <c r="P42" s="10"/>
      <c r="Q42" s="10">
        <v>0</v>
      </c>
      <c r="R42" s="10"/>
      <c r="S42" s="10">
        <v>0</v>
      </c>
      <c r="T42" s="10"/>
      <c r="U42" s="10">
        <v>0</v>
      </c>
      <c r="V42" s="10"/>
      <c r="W42" s="10">
        <v>0</v>
      </c>
      <c r="Y42" s="11">
        <v>0</v>
      </c>
      <c r="AA42" s="10"/>
    </row>
    <row r="43" spans="1:27" ht="24" x14ac:dyDescent="0.2">
      <c r="A43" s="9" t="s">
        <v>94</v>
      </c>
      <c r="C43" s="10">
        <v>72003031</v>
      </c>
      <c r="D43" s="10"/>
      <c r="E43" s="10">
        <v>77691270449</v>
      </c>
      <c r="F43" s="10"/>
      <c r="G43" s="10">
        <v>81881357232.589203</v>
      </c>
      <c r="H43" s="10"/>
      <c r="I43" s="10">
        <v>0</v>
      </c>
      <c r="J43" s="10"/>
      <c r="K43" s="10">
        <v>0</v>
      </c>
      <c r="L43" s="10"/>
      <c r="M43" s="10">
        <v>0</v>
      </c>
      <c r="N43" s="10"/>
      <c r="O43" s="10">
        <v>0</v>
      </c>
      <c r="P43" s="10"/>
      <c r="Q43" s="10">
        <v>72003031</v>
      </c>
      <c r="R43" s="10"/>
      <c r="S43" s="10">
        <v>502</v>
      </c>
      <c r="T43" s="10"/>
      <c r="U43" s="10">
        <v>77691270449</v>
      </c>
      <c r="V43" s="10"/>
      <c r="W43" s="10">
        <v>35930455708.7061</v>
      </c>
      <c r="Y43" s="11">
        <v>3.4997342053965591E-3</v>
      </c>
      <c r="AA43" s="10"/>
    </row>
    <row r="44" spans="1:27" ht="24" x14ac:dyDescent="0.2">
      <c r="A44" s="9" t="s">
        <v>95</v>
      </c>
      <c r="C44" s="10">
        <v>37141063</v>
      </c>
      <c r="D44" s="10"/>
      <c r="E44" s="10">
        <v>68116709542</v>
      </c>
      <c r="F44" s="10"/>
      <c r="G44" s="10">
        <v>58075275891.010902</v>
      </c>
      <c r="H44" s="10"/>
      <c r="I44" s="10">
        <v>0</v>
      </c>
      <c r="J44" s="10"/>
      <c r="K44" s="10">
        <v>0</v>
      </c>
      <c r="L44" s="10"/>
      <c r="M44" s="10">
        <v>-1</v>
      </c>
      <c r="N44" s="10"/>
      <c r="O44" s="10">
        <v>1</v>
      </c>
      <c r="P44" s="10"/>
      <c r="Q44" s="10">
        <v>37141062</v>
      </c>
      <c r="R44" s="10"/>
      <c r="S44" s="10">
        <v>821</v>
      </c>
      <c r="T44" s="10"/>
      <c r="U44" s="10">
        <v>68116707708</v>
      </c>
      <c r="V44" s="10"/>
      <c r="W44" s="10">
        <v>30311379671.183102</v>
      </c>
      <c r="Y44" s="11">
        <v>2.9524193377346267E-3</v>
      </c>
      <c r="AA44" s="10"/>
    </row>
    <row r="45" spans="1:27" ht="24" x14ac:dyDescent="0.2">
      <c r="A45" s="9" t="s">
        <v>96</v>
      </c>
      <c r="C45" s="10">
        <v>1000000</v>
      </c>
      <c r="D45" s="10"/>
      <c r="E45" s="10">
        <v>3552315400</v>
      </c>
      <c r="F45" s="10"/>
      <c r="G45" s="10">
        <v>3532853700</v>
      </c>
      <c r="H45" s="10"/>
      <c r="I45" s="10">
        <v>0</v>
      </c>
      <c r="J45" s="10"/>
      <c r="K45" s="10">
        <v>0</v>
      </c>
      <c r="L45" s="10"/>
      <c r="M45" s="10">
        <v>0</v>
      </c>
      <c r="N45" s="10"/>
      <c r="O45" s="10">
        <v>0</v>
      </c>
      <c r="P45" s="10"/>
      <c r="Q45" s="10">
        <v>1000000</v>
      </c>
      <c r="R45" s="10"/>
      <c r="S45" s="10">
        <v>2969</v>
      </c>
      <c r="T45" s="10"/>
      <c r="U45" s="10">
        <v>3552315400</v>
      </c>
      <c r="V45" s="10"/>
      <c r="W45" s="10">
        <v>2951334450</v>
      </c>
      <c r="Y45" s="11">
        <v>2.8746883173339514E-4</v>
      </c>
      <c r="AA45" s="10"/>
    </row>
    <row r="46" spans="1:27" ht="24" x14ac:dyDescent="0.2">
      <c r="A46" s="9" t="s">
        <v>81</v>
      </c>
      <c r="C46" s="10">
        <v>12933541</v>
      </c>
      <c r="D46" s="10"/>
      <c r="E46" s="10">
        <v>125700476158</v>
      </c>
      <c r="F46" s="10"/>
      <c r="G46" s="10">
        <v>131394313325.33099</v>
      </c>
      <c r="H46" s="10"/>
      <c r="I46" s="10">
        <v>0</v>
      </c>
      <c r="J46" s="10"/>
      <c r="K46" s="10">
        <v>0</v>
      </c>
      <c r="L46" s="10"/>
      <c r="M46" s="10">
        <v>0</v>
      </c>
      <c r="N46" s="10"/>
      <c r="O46" s="10">
        <v>0</v>
      </c>
      <c r="P46" s="10"/>
      <c r="Q46" s="10">
        <v>12933541</v>
      </c>
      <c r="R46" s="10"/>
      <c r="S46" s="10">
        <v>11250</v>
      </c>
      <c r="T46" s="10"/>
      <c r="U46" s="10">
        <v>125700476158</v>
      </c>
      <c r="V46" s="10"/>
      <c r="W46" s="10">
        <v>144636597349.31299</v>
      </c>
      <c r="Y46" s="11">
        <v>1.4088038604333874E-2</v>
      </c>
      <c r="AA46" s="10"/>
    </row>
    <row r="47" spans="1:27" ht="24" x14ac:dyDescent="0.2">
      <c r="A47" s="9" t="s">
        <v>82</v>
      </c>
      <c r="C47" s="10">
        <v>7659998</v>
      </c>
      <c r="D47" s="10"/>
      <c r="E47" s="10">
        <v>98306756401</v>
      </c>
      <c r="F47" s="10"/>
      <c r="G47" s="10">
        <v>100053492096.366</v>
      </c>
      <c r="H47" s="10"/>
      <c r="I47" s="10">
        <v>0</v>
      </c>
      <c r="J47" s="10"/>
      <c r="K47" s="10">
        <v>0</v>
      </c>
      <c r="L47" s="10"/>
      <c r="M47" s="10">
        <v>0</v>
      </c>
      <c r="N47" s="10"/>
      <c r="O47" s="10">
        <v>0</v>
      </c>
      <c r="P47" s="10"/>
      <c r="Q47" s="10">
        <v>7659998</v>
      </c>
      <c r="R47" s="10"/>
      <c r="S47" s="10">
        <v>9200</v>
      </c>
      <c r="T47" s="10"/>
      <c r="U47" s="10">
        <v>98306756401</v>
      </c>
      <c r="V47" s="10"/>
      <c r="W47" s="10">
        <v>70052673309.479996</v>
      </c>
      <c r="Y47" s="11">
        <v>6.8233405929569941E-3</v>
      </c>
      <c r="AA47" s="10"/>
    </row>
    <row r="48" spans="1:27" x14ac:dyDescent="0.2">
      <c r="A48" s="7" t="s">
        <v>108</v>
      </c>
      <c r="C48" s="10">
        <v>10633096</v>
      </c>
      <c r="D48" s="10"/>
      <c r="E48" s="10">
        <v>176432833875</v>
      </c>
      <c r="F48" s="10"/>
      <c r="G48" s="10">
        <v>146603529322.95599</v>
      </c>
      <c r="H48" s="10"/>
      <c r="I48" s="10">
        <v>714285</v>
      </c>
      <c r="J48" s="10"/>
      <c r="K48" s="10">
        <v>11851988051.683571</v>
      </c>
      <c r="L48" s="10"/>
      <c r="M48" s="10">
        <v>0</v>
      </c>
      <c r="N48" s="10"/>
      <c r="O48" s="10">
        <v>0</v>
      </c>
      <c r="P48" s="10"/>
      <c r="Q48" s="10">
        <v>11347381</v>
      </c>
      <c r="R48" s="10"/>
      <c r="S48" s="10">
        <v>11940</v>
      </c>
      <c r="T48" s="10"/>
      <c r="U48" s="10">
        <v>186441166585</v>
      </c>
      <c r="V48" s="10"/>
      <c r="W48" s="10">
        <v>134681577151.617</v>
      </c>
      <c r="Y48" s="11">
        <v>1.3118389764259508E-2</v>
      </c>
      <c r="AA48" s="10"/>
    </row>
    <row r="49" spans="1:27" ht="24" x14ac:dyDescent="0.2">
      <c r="A49" s="9" t="s">
        <v>84</v>
      </c>
      <c r="C49" s="10">
        <v>2369216</v>
      </c>
      <c r="D49" s="10"/>
      <c r="E49" s="10">
        <v>292943153390</v>
      </c>
      <c r="F49" s="10"/>
      <c r="G49" s="10">
        <v>289561901312.15997</v>
      </c>
      <c r="H49" s="10"/>
      <c r="I49" s="10">
        <v>23889137</v>
      </c>
      <c r="J49" s="10"/>
      <c r="K49" s="10">
        <v>10249242528</v>
      </c>
      <c r="L49" s="10"/>
      <c r="M49" s="10">
        <v>0</v>
      </c>
      <c r="N49" s="10"/>
      <c r="O49" s="10">
        <v>0</v>
      </c>
      <c r="P49" s="10"/>
      <c r="Q49" s="10">
        <v>26258353</v>
      </c>
      <c r="R49" s="10"/>
      <c r="S49" s="10">
        <v>11363</v>
      </c>
      <c r="T49" s="10"/>
      <c r="U49" s="10">
        <v>303192395918</v>
      </c>
      <c r="V49" s="10"/>
      <c r="W49" s="10">
        <v>296598341831.42297</v>
      </c>
      <c r="Y49" s="11">
        <v>2.8889568520552234E-2</v>
      </c>
      <c r="AA49" s="10"/>
    </row>
    <row r="50" spans="1:27" ht="24" x14ac:dyDescent="0.2">
      <c r="A50" s="9" t="s">
        <v>85</v>
      </c>
      <c r="C50" s="10">
        <v>5460129</v>
      </c>
      <c r="D50" s="10"/>
      <c r="E50" s="10">
        <v>156000490311</v>
      </c>
      <c r="F50" s="10"/>
      <c r="G50" s="10">
        <v>178569396547.60501</v>
      </c>
      <c r="H50" s="10"/>
      <c r="I50" s="10">
        <v>1234354</v>
      </c>
      <c r="J50" s="10"/>
      <c r="K50" s="10">
        <v>39633007858</v>
      </c>
      <c r="L50" s="10"/>
      <c r="M50" s="10">
        <v>0</v>
      </c>
      <c r="N50" s="10"/>
      <c r="O50" s="10">
        <v>0</v>
      </c>
      <c r="P50" s="10"/>
      <c r="Q50" s="10">
        <v>6694483</v>
      </c>
      <c r="R50" s="10"/>
      <c r="S50" s="10">
        <v>27400</v>
      </c>
      <c r="T50" s="10"/>
      <c r="U50" s="10">
        <v>195633498169</v>
      </c>
      <c r="V50" s="10"/>
      <c r="W50" s="10">
        <v>182337432636.51001</v>
      </c>
      <c r="Y50" s="11">
        <v>1.7760213093193884E-2</v>
      </c>
      <c r="AA50" s="10"/>
    </row>
    <row r="51" spans="1:27" ht="24" x14ac:dyDescent="0.2">
      <c r="A51" s="9" t="s">
        <v>86</v>
      </c>
      <c r="C51" s="10">
        <v>250000</v>
      </c>
      <c r="D51" s="10"/>
      <c r="E51" s="10">
        <v>1789373266</v>
      </c>
      <c r="F51" s="10"/>
      <c r="G51" s="10">
        <v>1930942125</v>
      </c>
      <c r="H51" s="10"/>
      <c r="I51" s="10">
        <v>0</v>
      </c>
      <c r="J51" s="10"/>
      <c r="K51" s="10">
        <v>0</v>
      </c>
      <c r="L51" s="10"/>
      <c r="M51" s="10">
        <v>0</v>
      </c>
      <c r="N51" s="10"/>
      <c r="O51" s="10">
        <v>0</v>
      </c>
      <c r="P51" s="10"/>
      <c r="Q51" s="10">
        <v>250000</v>
      </c>
      <c r="R51" s="10"/>
      <c r="S51" s="10">
        <v>6960</v>
      </c>
      <c r="T51" s="10"/>
      <c r="U51" s="10">
        <v>1789373266</v>
      </c>
      <c r="V51" s="10"/>
      <c r="W51" s="10">
        <v>1729647000</v>
      </c>
      <c r="Y51" s="11">
        <v>1.6847280808895504E-4</v>
      </c>
      <c r="AA51" s="10"/>
    </row>
    <row r="52" spans="1:27" ht="24" x14ac:dyDescent="0.2">
      <c r="A52" s="9" t="s">
        <v>87</v>
      </c>
      <c r="C52" s="10">
        <v>800000</v>
      </c>
      <c r="D52" s="10"/>
      <c r="E52" s="10">
        <v>10390225763</v>
      </c>
      <c r="F52" s="10"/>
      <c r="G52" s="10">
        <v>11968362000</v>
      </c>
      <c r="H52" s="10"/>
      <c r="I52" s="10">
        <v>0</v>
      </c>
      <c r="J52" s="10"/>
      <c r="K52" s="10">
        <v>0</v>
      </c>
      <c r="L52" s="10"/>
      <c r="M52" s="10">
        <v>0</v>
      </c>
      <c r="N52" s="10"/>
      <c r="O52" s="10">
        <v>0</v>
      </c>
      <c r="P52" s="10"/>
      <c r="Q52" s="10">
        <v>800000</v>
      </c>
      <c r="R52" s="10"/>
      <c r="S52" s="10">
        <v>13430</v>
      </c>
      <c r="T52" s="10"/>
      <c r="U52" s="10">
        <v>10390225763</v>
      </c>
      <c r="V52" s="10"/>
      <c r="W52" s="10">
        <v>10680073200</v>
      </c>
      <c r="Y52" s="11">
        <v>1.0402711782228351E-3</v>
      </c>
      <c r="AA52" s="10"/>
    </row>
    <row r="53" spans="1:27" ht="24" x14ac:dyDescent="0.2">
      <c r="A53" s="9" t="s">
        <v>88</v>
      </c>
      <c r="C53" s="10">
        <v>450000</v>
      </c>
      <c r="D53" s="10"/>
      <c r="E53" s="10">
        <v>2229972977</v>
      </c>
      <c r="F53" s="10"/>
      <c r="G53" s="10">
        <v>5846505075</v>
      </c>
      <c r="H53" s="10"/>
      <c r="I53" s="10">
        <v>0</v>
      </c>
      <c r="J53" s="10"/>
      <c r="K53" s="10">
        <v>0</v>
      </c>
      <c r="L53" s="10"/>
      <c r="M53" s="10">
        <v>0</v>
      </c>
      <c r="N53" s="10"/>
      <c r="O53" s="10">
        <v>0</v>
      </c>
      <c r="P53" s="10"/>
      <c r="Q53" s="10">
        <v>450000</v>
      </c>
      <c r="R53" s="10"/>
      <c r="S53" s="10">
        <v>13990</v>
      </c>
      <c r="T53" s="10"/>
      <c r="U53" s="10">
        <v>2229972977</v>
      </c>
      <c r="V53" s="10"/>
      <c r="W53" s="10">
        <v>6258041775</v>
      </c>
      <c r="Y53" s="11">
        <v>6.0955204788736581E-4</v>
      </c>
      <c r="AA53" s="10"/>
    </row>
    <row r="54" spans="1:27" ht="24" x14ac:dyDescent="0.2">
      <c r="A54" s="9" t="s">
        <v>89</v>
      </c>
      <c r="C54" s="10">
        <v>2056457</v>
      </c>
      <c r="D54" s="10"/>
      <c r="E54" s="10">
        <v>55270817932</v>
      </c>
      <c r="F54" s="10"/>
      <c r="G54" s="10">
        <v>50185627534.8675</v>
      </c>
      <c r="H54" s="10"/>
      <c r="I54" s="10">
        <v>0</v>
      </c>
      <c r="J54" s="10"/>
      <c r="K54" s="10">
        <v>0</v>
      </c>
      <c r="L54" s="10"/>
      <c r="M54" s="10">
        <v>0</v>
      </c>
      <c r="N54" s="10"/>
      <c r="O54" s="10">
        <v>0</v>
      </c>
      <c r="P54" s="10"/>
      <c r="Q54" s="10">
        <v>2056457</v>
      </c>
      <c r="R54" s="10"/>
      <c r="S54" s="10">
        <v>22820</v>
      </c>
      <c r="T54" s="10"/>
      <c r="U54" s="10">
        <v>55270817932</v>
      </c>
      <c r="V54" s="10"/>
      <c r="W54" s="10">
        <v>46649125064.997002</v>
      </c>
      <c r="Y54" s="11">
        <v>4.5437647650606759E-3</v>
      </c>
      <c r="AA54" s="10"/>
    </row>
    <row r="55" spans="1:27" ht="24.75" thickBot="1" x14ac:dyDescent="0.25">
      <c r="A55" s="9" t="s">
        <v>107</v>
      </c>
      <c r="C55" s="10">
        <v>0</v>
      </c>
      <c r="D55" s="10"/>
      <c r="E55" s="10">
        <v>0</v>
      </c>
      <c r="F55" s="10"/>
      <c r="G55" s="10">
        <v>0</v>
      </c>
      <c r="H55" s="10"/>
      <c r="I55" s="10">
        <v>7214002</v>
      </c>
      <c r="J55" s="10"/>
      <c r="K55" s="10">
        <v>0</v>
      </c>
      <c r="L55" s="10"/>
      <c r="M55" s="10">
        <v>0</v>
      </c>
      <c r="N55" s="10"/>
      <c r="O55" s="10">
        <v>0</v>
      </c>
      <c r="P55" s="10"/>
      <c r="Q55" s="10">
        <v>7214002</v>
      </c>
      <c r="R55" s="10"/>
      <c r="S55" s="10">
        <v>21540</v>
      </c>
      <c r="T55" s="10"/>
      <c r="U55" s="10">
        <v>165734481948</v>
      </c>
      <c r="V55" s="10"/>
      <c r="W55" s="10">
        <v>154465034941.67401</v>
      </c>
      <c r="Y55" s="11">
        <v>1.5045357918802149E-2</v>
      </c>
      <c r="AA55" s="10"/>
    </row>
    <row r="56" spans="1:27" s="9" customFormat="1" ht="24.75" thickBot="1" x14ac:dyDescent="0.25">
      <c r="E56" s="12">
        <f>SUM(E9:E55)</f>
        <v>10151612600759</v>
      </c>
      <c r="G56" s="12">
        <f>SUM(G9:G55)</f>
        <v>10398334051634.447</v>
      </c>
      <c r="I56" s="9" t="s">
        <v>15</v>
      </c>
      <c r="K56" s="12">
        <f>SUM(K9:K55)</f>
        <v>1319434183079.6836</v>
      </c>
      <c r="M56" s="9" t="s">
        <v>15</v>
      </c>
      <c r="O56" s="12">
        <f>SUM(O9:O55)</f>
        <v>291843013748.10895</v>
      </c>
      <c r="Q56" s="9" t="s">
        <v>15</v>
      </c>
      <c r="S56" s="9" t="s">
        <v>15</v>
      </c>
      <c r="U56" s="12">
        <f>SUM(U9:U55)</f>
        <v>11172505058995</v>
      </c>
      <c r="W56" s="12">
        <f>SUM(W9:W55)</f>
        <v>10217604256737.104</v>
      </c>
      <c r="Y56" s="59">
        <f>SUM(Y9:Y55)</f>
        <v>0.99522531538178571</v>
      </c>
    </row>
    <row r="57" spans="1:27" ht="23.25" thickTop="1" x14ac:dyDescent="0.2"/>
  </sheetData>
  <mergeCells count="17">
    <mergeCell ref="M7:O7"/>
    <mergeCell ref="Q7:Q8"/>
    <mergeCell ref="S7:S8"/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2"/>
  <sheetViews>
    <sheetView rightToLeft="1" workbookViewId="0">
      <selection activeCell="AA57" sqref="AA1:AB57"/>
    </sheetView>
  </sheetViews>
  <sheetFormatPr defaultRowHeight="22.5" x14ac:dyDescent="0.2"/>
  <cols>
    <col min="1" max="1" width="24.75" style="49" bestFit="1" customWidth="1"/>
    <col min="2" max="2" width="0.875" style="49" customWidth="1"/>
    <col min="3" max="3" width="18" style="49" bestFit="1" customWidth="1"/>
    <col min="4" max="4" width="0.875" style="49" customWidth="1"/>
    <col min="5" max="5" width="19.125" style="49" bestFit="1" customWidth="1"/>
    <col min="6" max="6" width="0.875" style="49" customWidth="1"/>
    <col min="7" max="7" width="17.875" style="49" bestFit="1" customWidth="1"/>
    <col min="8" max="8" width="0.875" style="49" customWidth="1"/>
    <col min="9" max="9" width="19" style="49" bestFit="1" customWidth="1"/>
    <col min="10" max="10" width="0.875" style="49" customWidth="1"/>
    <col min="11" max="11" width="18.25" style="49" bestFit="1" customWidth="1"/>
    <col min="12" max="12" width="0.875" style="49" customWidth="1"/>
    <col min="13" max="13" width="8" style="49" customWidth="1"/>
    <col min="14" max="16384" width="9" style="49"/>
  </cols>
  <sheetData>
    <row r="2" spans="1:20" ht="24" x14ac:dyDescent="0.2">
      <c r="A2" s="62" t="str">
        <f>+سهام!A2</f>
        <v>صندوق سرمایه‌گذاری بخشی صنایع مفید - دارونو</v>
      </c>
      <c r="B2" s="62" t="s">
        <v>0</v>
      </c>
      <c r="C2" s="62" t="s">
        <v>0</v>
      </c>
      <c r="D2" s="62" t="s">
        <v>0</v>
      </c>
      <c r="E2" s="62" t="s">
        <v>0</v>
      </c>
      <c r="F2" s="62" t="s">
        <v>0</v>
      </c>
      <c r="G2" s="62" t="s">
        <v>0</v>
      </c>
      <c r="H2" s="62" t="s">
        <v>0</v>
      </c>
      <c r="I2" s="62" t="s">
        <v>0</v>
      </c>
      <c r="J2" s="62" t="s">
        <v>0</v>
      </c>
      <c r="K2" s="62" t="s">
        <v>0</v>
      </c>
    </row>
    <row r="3" spans="1:20" ht="24" x14ac:dyDescent="0.2">
      <c r="A3" s="62" t="s">
        <v>1</v>
      </c>
      <c r="B3" s="62" t="s">
        <v>1</v>
      </c>
      <c r="C3" s="62" t="s">
        <v>1</v>
      </c>
      <c r="D3" s="62" t="s">
        <v>1</v>
      </c>
      <c r="E3" s="62" t="s">
        <v>1</v>
      </c>
      <c r="F3" s="62" t="s">
        <v>1</v>
      </c>
      <c r="G3" s="62" t="s">
        <v>1</v>
      </c>
      <c r="H3" s="62" t="s">
        <v>1</v>
      </c>
      <c r="I3" s="62" t="s">
        <v>1</v>
      </c>
      <c r="J3" s="62" t="s">
        <v>1</v>
      </c>
      <c r="K3" s="62" t="s">
        <v>1</v>
      </c>
    </row>
    <row r="4" spans="1:20" ht="24" x14ac:dyDescent="0.2">
      <c r="A4" s="62" t="str">
        <f>+سهام!A4</f>
        <v>برای ماه منتهی به 1403/12/30</v>
      </c>
      <c r="B4" s="62" t="s">
        <v>16</v>
      </c>
      <c r="C4" s="62" t="s">
        <v>16</v>
      </c>
      <c r="D4" s="62" t="s">
        <v>16</v>
      </c>
      <c r="E4" s="62" t="s">
        <v>16</v>
      </c>
      <c r="F4" s="62" t="s">
        <v>16</v>
      </c>
      <c r="G4" s="62" t="s">
        <v>16</v>
      </c>
      <c r="H4" s="62" t="s">
        <v>16</v>
      </c>
      <c r="I4" s="62" t="s">
        <v>16</v>
      </c>
      <c r="J4" s="62" t="s">
        <v>16</v>
      </c>
      <c r="K4" s="62" t="s">
        <v>16</v>
      </c>
    </row>
    <row r="5" spans="1:20" ht="25.5" x14ac:dyDescent="0.2">
      <c r="A5" s="63" t="s">
        <v>17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spans="1:20" ht="24.75" thickBot="1" x14ac:dyDescent="0.25">
      <c r="A6" s="64" t="s">
        <v>18</v>
      </c>
      <c r="C6" s="50" t="s">
        <v>97</v>
      </c>
      <c r="E6" s="64" t="s">
        <v>5</v>
      </c>
      <c r="F6" s="64" t="s">
        <v>5</v>
      </c>
      <c r="G6" s="64" t="s">
        <v>5</v>
      </c>
      <c r="I6" s="64" t="s">
        <v>106</v>
      </c>
      <c r="J6" s="64" t="s">
        <v>4</v>
      </c>
      <c r="K6" s="64" t="s">
        <v>4</v>
      </c>
    </row>
    <row r="7" spans="1:20" ht="24.75" thickBot="1" x14ac:dyDescent="0.25">
      <c r="A7" s="64" t="s">
        <v>18</v>
      </c>
      <c r="C7" s="50" t="s">
        <v>19</v>
      </c>
      <c r="E7" s="50" t="s">
        <v>20</v>
      </c>
      <c r="G7" s="50" t="s">
        <v>21</v>
      </c>
      <c r="I7" s="50" t="s">
        <v>19</v>
      </c>
      <c r="K7" s="50" t="s">
        <v>22</v>
      </c>
    </row>
    <row r="8" spans="1:20" ht="24.75" thickBot="1" x14ac:dyDescent="0.25">
      <c r="A8" s="51" t="s">
        <v>23</v>
      </c>
      <c r="C8" s="52">
        <v>4848779404</v>
      </c>
      <c r="D8" s="52"/>
      <c r="E8" s="52">
        <v>9529482497846</v>
      </c>
      <c r="F8" s="52"/>
      <c r="G8" s="52">
        <v>9534219964642</v>
      </c>
      <c r="H8" s="52"/>
      <c r="I8" s="52">
        <f>+C8+E8-G8</f>
        <v>111312608</v>
      </c>
      <c r="K8" s="53">
        <v>1.0842182043772562E-5</v>
      </c>
      <c r="M8" s="52"/>
    </row>
    <row r="9" spans="1:20" ht="23.25" thickBot="1" x14ac:dyDescent="0.25">
      <c r="A9" s="49" t="s">
        <v>15</v>
      </c>
      <c r="C9" s="54">
        <f>SUM(C8:C8)</f>
        <v>4848779404</v>
      </c>
      <c r="E9" s="54">
        <f>SUM(E8:E8)</f>
        <v>9529482497846</v>
      </c>
      <c r="G9" s="54">
        <f>SUM(G8:G8)</f>
        <v>9534219964642</v>
      </c>
      <c r="I9" s="54">
        <f>SUM(I8:I8)</f>
        <v>111312608</v>
      </c>
      <c r="K9" s="55">
        <f>SUM(K8:K8)</f>
        <v>1.0842182043772562E-5</v>
      </c>
      <c r="M9" s="52"/>
    </row>
    <row r="10" spans="1:20" ht="23.25" thickTop="1" x14ac:dyDescent="0.2"/>
    <row r="11" spans="1:20" x14ac:dyDescent="0.45">
      <c r="C11" s="52"/>
      <c r="I11" s="41"/>
    </row>
    <row r="12" spans="1:20" x14ac:dyDescent="0.45">
      <c r="C12" s="52"/>
      <c r="K12" s="41"/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19"/>
  <sheetViews>
    <sheetView rightToLeft="1" zoomScale="90" zoomScaleNormal="90" workbookViewId="0">
      <selection activeCell="AA57" sqref="AA1:AB57"/>
    </sheetView>
  </sheetViews>
  <sheetFormatPr defaultRowHeight="18.75" x14ac:dyDescent="0.45"/>
  <cols>
    <col min="1" max="1" width="20.875" style="42" bestFit="1" customWidth="1"/>
    <col min="2" max="2" width="0.875" style="42" customWidth="1"/>
    <col min="3" max="3" width="20.125" style="42" customWidth="1"/>
    <col min="4" max="4" width="0.875" style="42" customWidth="1"/>
    <col min="5" max="5" width="20.125" style="42" customWidth="1"/>
    <col min="6" max="6" width="0.875" style="42" customWidth="1"/>
    <col min="7" max="7" width="28" style="42" customWidth="1"/>
    <col min="8" max="8" width="0.875" style="42" customWidth="1"/>
    <col min="9" max="9" width="8" style="42" customWidth="1"/>
    <col min="10" max="16384" width="9" style="42"/>
  </cols>
  <sheetData>
    <row r="2" spans="1:7" ht="26.25" x14ac:dyDescent="0.45">
      <c r="A2" s="65" t="str">
        <f>+سهام!A2</f>
        <v>صندوق سرمایه‌گذاری بخشی صنایع مفید - دارونو</v>
      </c>
      <c r="B2" s="65" t="s">
        <v>0</v>
      </c>
      <c r="C2" s="65" t="s">
        <v>0</v>
      </c>
      <c r="D2" s="65" t="s">
        <v>0</v>
      </c>
      <c r="E2" s="65" t="s">
        <v>0</v>
      </c>
      <c r="F2" s="65" t="s">
        <v>0</v>
      </c>
      <c r="G2" s="65" t="s">
        <v>0</v>
      </c>
    </row>
    <row r="3" spans="1:7" ht="26.25" x14ac:dyDescent="0.45">
      <c r="A3" s="65" t="s">
        <v>24</v>
      </c>
      <c r="B3" s="65" t="s">
        <v>24</v>
      </c>
      <c r="C3" s="65" t="s">
        <v>24</v>
      </c>
      <c r="D3" s="65" t="s">
        <v>24</v>
      </c>
      <c r="E3" s="65" t="s">
        <v>24</v>
      </c>
      <c r="F3" s="65" t="s">
        <v>24</v>
      </c>
      <c r="G3" s="65" t="s">
        <v>24</v>
      </c>
    </row>
    <row r="4" spans="1:7" ht="26.25" x14ac:dyDescent="0.45">
      <c r="A4" s="65" t="str">
        <f>+سهام!A4</f>
        <v>برای ماه منتهی به 1403/12/30</v>
      </c>
      <c r="B4" s="65" t="s">
        <v>2</v>
      </c>
      <c r="C4" s="65" t="s">
        <v>2</v>
      </c>
      <c r="D4" s="65" t="s">
        <v>2</v>
      </c>
      <c r="E4" s="65" t="s">
        <v>2</v>
      </c>
      <c r="F4" s="65" t="s">
        <v>2</v>
      </c>
      <c r="G4" s="65" t="s">
        <v>2</v>
      </c>
    </row>
    <row r="6" spans="1:7" ht="27" thickBot="1" x14ac:dyDescent="0.5">
      <c r="A6" s="25" t="s">
        <v>28</v>
      </c>
      <c r="C6" s="25" t="s">
        <v>19</v>
      </c>
      <c r="E6" s="25" t="s">
        <v>38</v>
      </c>
      <c r="G6" s="25" t="s">
        <v>13</v>
      </c>
    </row>
    <row r="7" spans="1:7" ht="21" x14ac:dyDescent="0.55000000000000004">
      <c r="A7" s="43" t="s">
        <v>44</v>
      </c>
      <c r="C7" s="28">
        <f>+'درآمد سرمایه‌گذاری در سهام'!I55</f>
        <v>-1153596183384</v>
      </c>
      <c r="D7" s="24"/>
      <c r="E7" s="1">
        <f>+C7/$C$9</f>
        <v>1.000094334666225</v>
      </c>
      <c r="F7" s="24"/>
      <c r="G7" s="1">
        <v>-0.11236372994917669</v>
      </c>
    </row>
    <row r="8" spans="1:7" ht="21.75" thickBot="1" x14ac:dyDescent="0.6">
      <c r="A8" s="43" t="s">
        <v>45</v>
      </c>
      <c r="C8" s="26">
        <f>+'درآمد سپرده بانکی'!E9</f>
        <v>108813846</v>
      </c>
      <c r="D8" s="24"/>
      <c r="E8" s="1">
        <f>+C8/$C$9</f>
        <v>-9.4334666224895572E-5</v>
      </c>
      <c r="F8" s="24"/>
      <c r="G8" s="1">
        <v>1.0598795126739218E-5</v>
      </c>
    </row>
    <row r="9" spans="1:7" ht="21.75" thickBot="1" x14ac:dyDescent="0.5">
      <c r="A9" s="42" t="s">
        <v>15</v>
      </c>
      <c r="C9" s="29">
        <f>SUM(C7:C8)</f>
        <v>-1153487369538</v>
      </c>
      <c r="D9" s="3"/>
      <c r="E9" s="44">
        <f>SUM(E7:E8)</f>
        <v>1</v>
      </c>
      <c r="F9" s="3"/>
      <c r="G9" s="45">
        <f>SUM(G7:G8)</f>
        <v>-0.11235313115404995</v>
      </c>
    </row>
    <row r="10" spans="1:7" ht="19.5" thickTop="1" x14ac:dyDescent="0.45"/>
    <row r="11" spans="1:7" x14ac:dyDescent="0.45">
      <c r="C11" s="41"/>
      <c r="G11" s="46"/>
    </row>
    <row r="12" spans="1:7" x14ac:dyDescent="0.45">
      <c r="C12" s="47"/>
      <c r="E12" s="46"/>
      <c r="G12" s="48"/>
    </row>
    <row r="13" spans="1:7" x14ac:dyDescent="0.45">
      <c r="C13" s="47"/>
      <c r="E13" s="46"/>
      <c r="G13" s="48"/>
    </row>
    <row r="14" spans="1:7" x14ac:dyDescent="0.45">
      <c r="C14" s="47"/>
      <c r="E14" s="46"/>
    </row>
    <row r="15" spans="1:7" x14ac:dyDescent="0.45">
      <c r="C15" s="58"/>
      <c r="E15" s="46"/>
    </row>
    <row r="16" spans="1:7" x14ac:dyDescent="0.45">
      <c r="C16" s="46"/>
      <c r="E16" s="46"/>
    </row>
    <row r="17" spans="3:3" x14ac:dyDescent="0.45">
      <c r="C17" s="46"/>
    </row>
    <row r="18" spans="3:3" x14ac:dyDescent="0.45">
      <c r="C18" s="46"/>
    </row>
    <row r="19" spans="3:3" x14ac:dyDescent="0.45">
      <c r="C19" s="46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56"/>
  <sheetViews>
    <sheetView rightToLeft="1" tabSelected="1" topLeftCell="A34" zoomScale="85" zoomScaleNormal="85" workbookViewId="0">
      <selection activeCell="K50" sqref="K50"/>
    </sheetView>
  </sheetViews>
  <sheetFormatPr defaultRowHeight="18.75" x14ac:dyDescent="0.45"/>
  <cols>
    <col min="1" max="1" width="35.25" style="30" bestFit="1" customWidth="1"/>
    <col min="2" max="2" width="0.875" style="30" customWidth="1"/>
    <col min="3" max="3" width="19.25" style="30" customWidth="1"/>
    <col min="4" max="4" width="0.875" style="30" customWidth="1"/>
    <col min="5" max="5" width="19.25" style="30" customWidth="1"/>
    <col min="6" max="6" width="0.875" style="30" customWidth="1"/>
    <col min="7" max="7" width="19.25" style="30" customWidth="1"/>
    <col min="8" max="8" width="0.875" style="30" customWidth="1"/>
    <col min="9" max="9" width="19.25" style="30" customWidth="1"/>
    <col min="10" max="10" width="0.875" style="30" customWidth="1"/>
    <col min="11" max="11" width="20.125" style="30" customWidth="1"/>
    <col min="12" max="12" width="0.875" style="30" customWidth="1"/>
    <col min="13" max="13" width="19.25" style="30" customWidth="1"/>
    <col min="14" max="14" width="0.875" style="30" customWidth="1"/>
    <col min="15" max="15" width="20.125" style="30" customWidth="1"/>
    <col min="16" max="16" width="0.875" style="30" customWidth="1"/>
    <col min="17" max="17" width="19.25" style="30" customWidth="1"/>
    <col min="18" max="18" width="0.875" style="30" customWidth="1"/>
    <col min="19" max="19" width="20.125" style="30" customWidth="1"/>
    <col min="20" max="20" width="0.875" style="30" customWidth="1"/>
    <col min="21" max="21" width="20.125" style="30" customWidth="1"/>
    <col min="22" max="22" width="0.875" style="30" customWidth="1"/>
    <col min="23" max="23" width="8" style="30" customWidth="1"/>
    <col min="24" max="16384" width="9" style="30"/>
  </cols>
  <sheetData>
    <row r="2" spans="1:21" ht="26.25" x14ac:dyDescent="0.45">
      <c r="A2" s="65" t="str">
        <f>+سهام!A2</f>
        <v>صندوق سرمایه‌گذاری بخشی صنایع مفید - دارونو</v>
      </c>
      <c r="B2" s="65" t="s">
        <v>0</v>
      </c>
      <c r="C2" s="65" t="s">
        <v>0</v>
      </c>
      <c r="D2" s="65" t="s">
        <v>0</v>
      </c>
      <c r="E2" s="65" t="s">
        <v>0</v>
      </c>
      <c r="F2" s="65" t="s">
        <v>0</v>
      </c>
      <c r="G2" s="65" t="s">
        <v>0</v>
      </c>
      <c r="H2" s="65" t="s">
        <v>0</v>
      </c>
      <c r="I2" s="65" t="s">
        <v>0</v>
      </c>
      <c r="J2" s="65" t="s">
        <v>0</v>
      </c>
      <c r="K2" s="65" t="s">
        <v>0</v>
      </c>
      <c r="L2" s="65" t="s">
        <v>0</v>
      </c>
      <c r="M2" s="65" t="s">
        <v>0</v>
      </c>
      <c r="N2" s="65" t="s">
        <v>0</v>
      </c>
      <c r="O2" s="65" t="s">
        <v>0</v>
      </c>
      <c r="P2" s="65" t="s">
        <v>0</v>
      </c>
      <c r="Q2" s="65" t="s">
        <v>0</v>
      </c>
      <c r="R2" s="65" t="s">
        <v>0</v>
      </c>
      <c r="S2" s="65" t="s">
        <v>0</v>
      </c>
      <c r="T2" s="65" t="s">
        <v>0</v>
      </c>
      <c r="U2" s="65" t="s">
        <v>0</v>
      </c>
    </row>
    <row r="3" spans="1:21" ht="26.25" x14ac:dyDescent="0.45">
      <c r="A3" s="65" t="s">
        <v>24</v>
      </c>
      <c r="B3" s="65" t="s">
        <v>24</v>
      </c>
      <c r="C3" s="65" t="s">
        <v>24</v>
      </c>
      <c r="D3" s="65" t="s">
        <v>24</v>
      </c>
      <c r="E3" s="65" t="s">
        <v>24</v>
      </c>
      <c r="F3" s="65" t="s">
        <v>24</v>
      </c>
      <c r="G3" s="65" t="s">
        <v>24</v>
      </c>
      <c r="H3" s="65" t="s">
        <v>24</v>
      </c>
      <c r="I3" s="65" t="s">
        <v>24</v>
      </c>
      <c r="J3" s="65" t="s">
        <v>24</v>
      </c>
      <c r="K3" s="65" t="s">
        <v>24</v>
      </c>
      <c r="L3" s="65" t="s">
        <v>24</v>
      </c>
      <c r="M3" s="65" t="s">
        <v>24</v>
      </c>
      <c r="N3" s="65" t="s">
        <v>24</v>
      </c>
      <c r="O3" s="65" t="s">
        <v>24</v>
      </c>
      <c r="P3" s="65" t="s">
        <v>24</v>
      </c>
      <c r="Q3" s="65" t="s">
        <v>24</v>
      </c>
      <c r="R3" s="65" t="s">
        <v>24</v>
      </c>
      <c r="S3" s="65" t="s">
        <v>24</v>
      </c>
      <c r="T3" s="65" t="s">
        <v>24</v>
      </c>
      <c r="U3" s="65" t="s">
        <v>24</v>
      </c>
    </row>
    <row r="4" spans="1:21" ht="26.25" x14ac:dyDescent="0.45">
      <c r="A4" s="65" t="str">
        <f>+سهام!A4</f>
        <v>برای ماه منتهی به 1403/12/30</v>
      </c>
      <c r="B4" s="65" t="s">
        <v>2</v>
      </c>
      <c r="C4" s="65" t="s">
        <v>2</v>
      </c>
      <c r="D4" s="65" t="s">
        <v>2</v>
      </c>
      <c r="E4" s="65" t="s">
        <v>2</v>
      </c>
      <c r="F4" s="65" t="s">
        <v>2</v>
      </c>
      <c r="G4" s="65" t="s">
        <v>2</v>
      </c>
      <c r="H4" s="65" t="s">
        <v>2</v>
      </c>
      <c r="I4" s="65" t="s">
        <v>2</v>
      </c>
      <c r="J4" s="65" t="s">
        <v>2</v>
      </c>
      <c r="K4" s="65" t="s">
        <v>2</v>
      </c>
      <c r="L4" s="65" t="s">
        <v>2</v>
      </c>
      <c r="M4" s="65" t="s">
        <v>2</v>
      </c>
      <c r="N4" s="65" t="s">
        <v>2</v>
      </c>
      <c r="O4" s="65" t="s">
        <v>2</v>
      </c>
      <c r="P4" s="65" t="s">
        <v>2</v>
      </c>
      <c r="Q4" s="65" t="s">
        <v>2</v>
      </c>
      <c r="R4" s="65" t="s">
        <v>2</v>
      </c>
      <c r="S4" s="65" t="s">
        <v>2</v>
      </c>
      <c r="T4" s="65" t="s">
        <v>2</v>
      </c>
      <c r="U4" s="65" t="s">
        <v>2</v>
      </c>
    </row>
    <row r="6" spans="1:21" ht="27" thickBot="1" x14ac:dyDescent="0.5">
      <c r="A6" s="66" t="s">
        <v>3</v>
      </c>
      <c r="C6" s="66" t="s">
        <v>26</v>
      </c>
      <c r="D6" s="66" t="s">
        <v>26</v>
      </c>
      <c r="E6" s="66" t="s">
        <v>26</v>
      </c>
      <c r="F6" s="66" t="s">
        <v>26</v>
      </c>
      <c r="G6" s="66" t="s">
        <v>26</v>
      </c>
      <c r="H6" s="66" t="s">
        <v>26</v>
      </c>
      <c r="I6" s="66" t="s">
        <v>26</v>
      </c>
      <c r="J6" s="66" t="s">
        <v>26</v>
      </c>
      <c r="K6" s="66" t="s">
        <v>26</v>
      </c>
      <c r="M6" s="66" t="s">
        <v>27</v>
      </c>
      <c r="N6" s="66" t="s">
        <v>27</v>
      </c>
      <c r="O6" s="66" t="s">
        <v>27</v>
      </c>
      <c r="P6" s="66" t="s">
        <v>27</v>
      </c>
      <c r="Q6" s="66" t="s">
        <v>27</v>
      </c>
      <c r="R6" s="66" t="s">
        <v>27</v>
      </c>
      <c r="S6" s="66" t="s">
        <v>27</v>
      </c>
      <c r="T6" s="66" t="s">
        <v>27</v>
      </c>
      <c r="U6" s="66" t="s">
        <v>27</v>
      </c>
    </row>
    <row r="7" spans="1:21" ht="27" thickBot="1" x14ac:dyDescent="0.5">
      <c r="A7" s="66" t="s">
        <v>3</v>
      </c>
      <c r="C7" s="25" t="s">
        <v>35</v>
      </c>
      <c r="E7" s="25" t="s">
        <v>36</v>
      </c>
      <c r="G7" s="25" t="s">
        <v>37</v>
      </c>
      <c r="I7" s="25" t="s">
        <v>19</v>
      </c>
      <c r="K7" s="25" t="s">
        <v>38</v>
      </c>
      <c r="M7" s="25" t="s">
        <v>35</v>
      </c>
      <c r="O7" s="25" t="s">
        <v>36</v>
      </c>
      <c r="Q7" s="25" t="s">
        <v>37</v>
      </c>
      <c r="S7" s="25" t="s">
        <v>19</v>
      </c>
      <c r="U7" s="25" t="s">
        <v>38</v>
      </c>
    </row>
    <row r="8" spans="1:21" ht="21" x14ac:dyDescent="0.55000000000000004">
      <c r="A8" s="38" t="s">
        <v>67</v>
      </c>
      <c r="C8" s="28">
        <v>0</v>
      </c>
      <c r="D8" s="28"/>
      <c r="E8" s="28">
        <v>-22715240280</v>
      </c>
      <c r="F8" s="28"/>
      <c r="G8" s="28">
        <v>0</v>
      </c>
      <c r="H8" s="28"/>
      <c r="I8" s="28">
        <f>+C8+E8+G8</f>
        <v>-22715240280</v>
      </c>
      <c r="J8" s="24"/>
      <c r="K8" s="1">
        <f>+I8/$I$55</f>
        <v>1.9690807413532099E-2</v>
      </c>
      <c r="L8" s="24"/>
      <c r="M8" s="28">
        <v>0</v>
      </c>
      <c r="N8" s="28"/>
      <c r="O8" s="28">
        <v>-26224350497</v>
      </c>
      <c r="P8" s="28"/>
      <c r="Q8" s="28">
        <v>25467955</v>
      </c>
      <c r="R8" s="28"/>
      <c r="S8" s="28">
        <f>+M8+O8+Q8</f>
        <v>-26198882542</v>
      </c>
      <c r="T8" s="24"/>
      <c r="U8" s="1">
        <f>+S8/$S$55</f>
        <v>3.3396293685067302E-2</v>
      </c>
    </row>
    <row r="9" spans="1:21" ht="21" x14ac:dyDescent="0.55000000000000004">
      <c r="A9" s="38" t="s">
        <v>81</v>
      </c>
      <c r="C9" s="28">
        <v>0</v>
      </c>
      <c r="D9" s="28"/>
      <c r="E9" s="28">
        <v>13242284025</v>
      </c>
      <c r="F9" s="28"/>
      <c r="G9" s="28">
        <v>0</v>
      </c>
      <c r="H9" s="28"/>
      <c r="I9" s="28">
        <f t="shared" ref="I9:I54" si="0">+C9+E9+G9</f>
        <v>13242284025</v>
      </c>
      <c r="J9" s="24"/>
      <c r="K9" s="1">
        <f t="shared" ref="K9:K54" si="1">+I9/$I$55</f>
        <v>-1.1479133006625087E-2</v>
      </c>
      <c r="L9" s="24"/>
      <c r="M9" s="28">
        <v>0</v>
      </c>
      <c r="N9" s="28"/>
      <c r="O9" s="28">
        <v>18936121192</v>
      </c>
      <c r="P9" s="28"/>
      <c r="Q9" s="28">
        <v>12075179</v>
      </c>
      <c r="R9" s="28"/>
      <c r="S9" s="28">
        <f t="shared" ref="S9:S45" si="2">+M9+O9+Q9</f>
        <v>18948196371</v>
      </c>
      <c r="T9" s="24"/>
      <c r="U9" s="1">
        <f t="shared" ref="U9:U54" si="3">+S9/$S$55</f>
        <v>-2.4153684028079738E-2</v>
      </c>
    </row>
    <row r="10" spans="1:21" ht="21" x14ac:dyDescent="0.55000000000000004">
      <c r="A10" s="38" t="s">
        <v>54</v>
      </c>
      <c r="C10" s="28">
        <v>0</v>
      </c>
      <c r="D10" s="28"/>
      <c r="E10" s="28">
        <v>-49667187723</v>
      </c>
      <c r="F10" s="28"/>
      <c r="G10" s="28">
        <v>-560369936</v>
      </c>
      <c r="H10" s="28"/>
      <c r="I10" s="28">
        <f t="shared" si="0"/>
        <v>-50227557659</v>
      </c>
      <c r="J10" s="24"/>
      <c r="K10" s="1">
        <f t="shared" si="1"/>
        <v>4.3539982519412206E-2</v>
      </c>
      <c r="L10" s="24"/>
      <c r="M10" s="28">
        <v>0</v>
      </c>
      <c r="N10" s="28"/>
      <c r="O10" s="28">
        <v>-46498916544</v>
      </c>
      <c r="P10" s="28"/>
      <c r="Q10" s="28">
        <v>203533410</v>
      </c>
      <c r="R10" s="28"/>
      <c r="S10" s="28">
        <f t="shared" si="2"/>
        <v>-46295383134</v>
      </c>
      <c r="T10" s="24"/>
      <c r="U10" s="1">
        <f t="shared" si="3"/>
        <v>5.9013746442322421E-2</v>
      </c>
    </row>
    <row r="11" spans="1:21" s="3" customFormat="1" ht="21" x14ac:dyDescent="0.55000000000000004">
      <c r="A11" s="38" t="s">
        <v>82</v>
      </c>
      <c r="C11" s="28">
        <v>10336658005</v>
      </c>
      <c r="D11" s="6"/>
      <c r="E11" s="28">
        <v>-30000818787</v>
      </c>
      <c r="F11" s="28"/>
      <c r="G11" s="28">
        <v>0</v>
      </c>
      <c r="H11" s="6"/>
      <c r="I11" s="28">
        <f t="shared" si="0"/>
        <v>-19664160782</v>
      </c>
      <c r="J11" s="24"/>
      <c r="K11" s="1">
        <f t="shared" si="1"/>
        <v>1.704596553389805E-2</v>
      </c>
      <c r="M11" s="28">
        <v>10336658005</v>
      </c>
      <c r="N11" s="6"/>
      <c r="O11" s="28">
        <v>-28254083092</v>
      </c>
      <c r="P11" s="6"/>
      <c r="Q11" s="28">
        <v>0</v>
      </c>
      <c r="R11" s="6"/>
      <c r="S11" s="28">
        <f t="shared" si="2"/>
        <v>-17917425087</v>
      </c>
      <c r="T11" s="24"/>
      <c r="U11" s="1">
        <f t="shared" si="3"/>
        <v>2.2839737127199056E-2</v>
      </c>
    </row>
    <row r="12" spans="1:21" ht="21" x14ac:dyDescent="0.55000000000000004">
      <c r="A12" s="38" t="s">
        <v>55</v>
      </c>
      <c r="C12" s="28">
        <v>0</v>
      </c>
      <c r="D12" s="28"/>
      <c r="E12" s="28">
        <v>-13547451777</v>
      </c>
      <c r="F12" s="28"/>
      <c r="G12" s="28">
        <v>0</v>
      </c>
      <c r="H12" s="28"/>
      <c r="I12" s="28">
        <f t="shared" si="0"/>
        <v>-13547451777</v>
      </c>
      <c r="J12" s="24"/>
      <c r="K12" s="1">
        <f t="shared" si="1"/>
        <v>1.1743669034392454E-2</v>
      </c>
      <c r="L12" s="24"/>
      <c r="M12" s="28">
        <v>0</v>
      </c>
      <c r="N12" s="28"/>
      <c r="O12" s="28">
        <v>-7632535311</v>
      </c>
      <c r="P12" s="28"/>
      <c r="Q12" s="28">
        <v>0</v>
      </c>
      <c r="R12" s="28"/>
      <c r="S12" s="28">
        <f t="shared" si="2"/>
        <v>-7632535311</v>
      </c>
      <c r="T12" s="24"/>
      <c r="U12" s="1">
        <f t="shared" si="3"/>
        <v>9.7293611816904532E-3</v>
      </c>
    </row>
    <row r="13" spans="1:21" ht="21" x14ac:dyDescent="0.55000000000000004">
      <c r="A13" s="38" t="s">
        <v>69</v>
      </c>
      <c r="C13" s="28">
        <v>0</v>
      </c>
      <c r="D13" s="28"/>
      <c r="E13" s="28">
        <v>-17589403124</v>
      </c>
      <c r="F13" s="28"/>
      <c r="G13" s="28">
        <v>0</v>
      </c>
      <c r="H13" s="28"/>
      <c r="I13" s="28">
        <f t="shared" si="0"/>
        <v>-17589403124</v>
      </c>
      <c r="J13" s="24"/>
      <c r="K13" s="1">
        <f t="shared" si="1"/>
        <v>1.5247452598536361E-2</v>
      </c>
      <c r="L13" s="24"/>
      <c r="M13" s="28">
        <v>0</v>
      </c>
      <c r="N13" s="28"/>
      <c r="O13" s="28">
        <v>-29422354946</v>
      </c>
      <c r="P13" s="28"/>
      <c r="Q13" s="28">
        <v>0</v>
      </c>
      <c r="R13" s="28"/>
      <c r="S13" s="28">
        <f t="shared" si="2"/>
        <v>-29422354946</v>
      </c>
      <c r="T13" s="24"/>
      <c r="U13" s="1">
        <f t="shared" si="3"/>
        <v>3.7505325088109574E-2</v>
      </c>
    </row>
    <row r="14" spans="1:21" ht="21" x14ac:dyDescent="0.55000000000000004">
      <c r="A14" s="38" t="s">
        <v>65</v>
      </c>
      <c r="C14" s="28">
        <v>9515820816</v>
      </c>
      <c r="D14" s="28"/>
      <c r="E14" s="28">
        <v>-44552451189</v>
      </c>
      <c r="F14" s="28"/>
      <c r="G14" s="28">
        <v>0</v>
      </c>
      <c r="H14" s="28"/>
      <c r="I14" s="28">
        <f t="shared" si="0"/>
        <v>-35036630373</v>
      </c>
      <c r="J14" s="24"/>
      <c r="K14" s="1">
        <f t="shared" si="1"/>
        <v>3.0371659405306201E-2</v>
      </c>
      <c r="L14" s="24"/>
      <c r="M14" s="28">
        <v>9515820816</v>
      </c>
      <c r="N14" s="28"/>
      <c r="O14" s="28">
        <v>-64431460625</v>
      </c>
      <c r="P14" s="28"/>
      <c r="Q14" s="28">
        <v>-1320996486</v>
      </c>
      <c r="R14" s="28"/>
      <c r="S14" s="28">
        <f t="shared" si="2"/>
        <v>-56236636295</v>
      </c>
      <c r="T14" s="24"/>
      <c r="U14" s="1">
        <f t="shared" si="3"/>
        <v>7.1686081211949387E-2</v>
      </c>
    </row>
    <row r="15" spans="1:21" ht="21" x14ac:dyDescent="0.55000000000000004">
      <c r="A15" s="38" t="s">
        <v>64</v>
      </c>
      <c r="C15" s="28">
        <v>0</v>
      </c>
      <c r="D15" s="28"/>
      <c r="E15" s="28">
        <v>-22372498649</v>
      </c>
      <c r="F15" s="28"/>
      <c r="G15" s="28">
        <v>0</v>
      </c>
      <c r="H15" s="28"/>
      <c r="I15" s="28">
        <f t="shared" si="0"/>
        <v>-22372498649</v>
      </c>
      <c r="J15" s="24"/>
      <c r="K15" s="1">
        <f t="shared" si="1"/>
        <v>1.9393700301063514E-2</v>
      </c>
      <c r="L15" s="24"/>
      <c r="M15" s="28">
        <v>0</v>
      </c>
      <c r="N15" s="28"/>
      <c r="O15" s="28">
        <v>-35384276615</v>
      </c>
      <c r="P15" s="28"/>
      <c r="Q15" s="28">
        <v>-1400826946</v>
      </c>
      <c r="R15" s="28"/>
      <c r="S15" s="28">
        <f t="shared" si="2"/>
        <v>-36785103561</v>
      </c>
      <c r="T15" s="24"/>
      <c r="U15" s="1">
        <f t="shared" si="3"/>
        <v>4.6890783215251954E-2</v>
      </c>
    </row>
    <row r="16" spans="1:21" ht="21" x14ac:dyDescent="0.55000000000000004">
      <c r="A16" s="38" t="s">
        <v>71</v>
      </c>
      <c r="C16" s="28">
        <v>0</v>
      </c>
      <c r="D16" s="28"/>
      <c r="E16" s="28">
        <v>-2930587</v>
      </c>
      <c r="F16" s="28"/>
      <c r="G16" s="28">
        <v>-16801430927</v>
      </c>
      <c r="H16" s="28"/>
      <c r="I16" s="28">
        <f t="shared" si="0"/>
        <v>-16804361514</v>
      </c>
      <c r="J16" s="24"/>
      <c r="K16" s="1">
        <f t="shared" si="1"/>
        <v>1.4566935775312198E-2</v>
      </c>
      <c r="L16" s="24"/>
      <c r="M16" s="28">
        <v>0</v>
      </c>
      <c r="N16" s="28"/>
      <c r="O16" s="28">
        <v>-20237779740</v>
      </c>
      <c r="P16" s="28"/>
      <c r="Q16" s="28">
        <v>-16801430927</v>
      </c>
      <c r="R16" s="28"/>
      <c r="S16" s="28">
        <f t="shared" si="2"/>
        <v>-37039210667</v>
      </c>
      <c r="T16" s="24"/>
      <c r="U16" s="1">
        <f t="shared" si="3"/>
        <v>4.7214699150438653E-2</v>
      </c>
    </row>
    <row r="17" spans="1:21" ht="21" x14ac:dyDescent="0.55000000000000004">
      <c r="A17" s="38" t="s">
        <v>68</v>
      </c>
      <c r="C17" s="28">
        <v>0</v>
      </c>
      <c r="D17" s="28"/>
      <c r="E17" s="28">
        <v>-25025946587</v>
      </c>
      <c r="F17" s="28"/>
      <c r="G17" s="28">
        <v>0</v>
      </c>
      <c r="H17" s="28"/>
      <c r="I17" s="28">
        <f t="shared" si="0"/>
        <v>-25025946587</v>
      </c>
      <c r="J17" s="24"/>
      <c r="K17" s="1">
        <f t="shared" si="1"/>
        <v>2.1693853488304719E-2</v>
      </c>
      <c r="L17" s="24"/>
      <c r="M17" s="28">
        <v>0</v>
      </c>
      <c r="N17" s="28"/>
      <c r="O17" s="28">
        <v>-39386106397</v>
      </c>
      <c r="P17" s="28"/>
      <c r="Q17" s="28">
        <v>-1576636865</v>
      </c>
      <c r="R17" s="28"/>
      <c r="S17" s="28">
        <f t="shared" si="2"/>
        <v>-40962743262</v>
      </c>
      <c r="T17" s="24"/>
      <c r="U17" s="1">
        <f t="shared" si="3"/>
        <v>5.221611272659004E-2</v>
      </c>
    </row>
    <row r="18" spans="1:21" ht="21" x14ac:dyDescent="0.55000000000000004">
      <c r="A18" s="38" t="s">
        <v>59</v>
      </c>
      <c r="C18" s="28">
        <v>0</v>
      </c>
      <c r="D18" s="28"/>
      <c r="E18" s="28">
        <v>-16135239637</v>
      </c>
      <c r="F18" s="28"/>
      <c r="G18" s="28">
        <v>0</v>
      </c>
      <c r="H18" s="28"/>
      <c r="I18" s="28">
        <f t="shared" si="0"/>
        <v>-16135239637</v>
      </c>
      <c r="J18" s="24"/>
      <c r="K18" s="1">
        <f t="shared" si="1"/>
        <v>1.39869044899822E-2</v>
      </c>
      <c r="L18" s="24"/>
      <c r="M18" s="28">
        <v>0</v>
      </c>
      <c r="N18" s="28"/>
      <c r="O18" s="28">
        <v>9948971</v>
      </c>
      <c r="P18" s="28"/>
      <c r="Q18" s="28">
        <v>0</v>
      </c>
      <c r="R18" s="28"/>
      <c r="S18" s="28">
        <f t="shared" si="2"/>
        <v>9948971</v>
      </c>
      <c r="T18" s="24"/>
      <c r="U18" s="1">
        <f t="shared" si="3"/>
        <v>-1.2682172869303355E-5</v>
      </c>
    </row>
    <row r="19" spans="1:21" ht="21" x14ac:dyDescent="0.55000000000000004">
      <c r="A19" s="38" t="s">
        <v>77</v>
      </c>
      <c r="C19" s="28">
        <v>0</v>
      </c>
      <c r="D19" s="28"/>
      <c r="E19" s="28">
        <v>-34437876195</v>
      </c>
      <c r="F19" s="28"/>
      <c r="G19" s="28">
        <v>0</v>
      </c>
      <c r="H19" s="28"/>
      <c r="I19" s="28">
        <f t="shared" si="0"/>
        <v>-34437876195</v>
      </c>
      <c r="J19" s="24"/>
      <c r="K19" s="1">
        <f t="shared" si="1"/>
        <v>2.9852626673901358E-2</v>
      </c>
      <c r="L19" s="24"/>
      <c r="M19" s="28">
        <v>0</v>
      </c>
      <c r="N19" s="28"/>
      <c r="O19" s="28">
        <v>-35041127311</v>
      </c>
      <c r="P19" s="28"/>
      <c r="Q19" s="28">
        <v>0</v>
      </c>
      <c r="R19" s="28"/>
      <c r="S19" s="28">
        <f t="shared" si="2"/>
        <v>-35041127311</v>
      </c>
      <c r="T19" s="24"/>
      <c r="U19" s="1">
        <f t="shared" si="3"/>
        <v>4.4667698206514929E-2</v>
      </c>
    </row>
    <row r="20" spans="1:21" ht="21" x14ac:dyDescent="0.55000000000000004">
      <c r="A20" s="38" t="s">
        <v>51</v>
      </c>
      <c r="C20" s="28">
        <v>0</v>
      </c>
      <c r="D20" s="28"/>
      <c r="E20" s="28">
        <v>-11498584373</v>
      </c>
      <c r="F20" s="28"/>
      <c r="G20" s="28">
        <v>-859246644</v>
      </c>
      <c r="H20" s="28"/>
      <c r="I20" s="28">
        <f t="shared" si="0"/>
        <v>-12357831017</v>
      </c>
      <c r="J20" s="24"/>
      <c r="K20" s="1">
        <f t="shared" si="1"/>
        <v>1.0712440969377256E-2</v>
      </c>
      <c r="L20" s="24"/>
      <c r="M20" s="28">
        <v>0</v>
      </c>
      <c r="N20" s="28"/>
      <c r="O20" s="28">
        <v>-12585444565</v>
      </c>
      <c r="P20" s="28"/>
      <c r="Q20" s="28">
        <v>-859246644</v>
      </c>
      <c r="R20" s="28"/>
      <c r="S20" s="28">
        <f t="shared" si="2"/>
        <v>-13444691209</v>
      </c>
      <c r="T20" s="24"/>
      <c r="U20" s="1">
        <f t="shared" si="3"/>
        <v>1.7138244556843228E-2</v>
      </c>
    </row>
    <row r="21" spans="1:21" ht="21" x14ac:dyDescent="0.55000000000000004">
      <c r="A21" s="38" t="s">
        <v>57</v>
      </c>
      <c r="C21" s="28">
        <v>0</v>
      </c>
      <c r="D21" s="28"/>
      <c r="E21" s="28">
        <v>-39641035807</v>
      </c>
      <c r="F21" s="28"/>
      <c r="G21" s="28">
        <v>0</v>
      </c>
      <c r="H21" s="28"/>
      <c r="I21" s="28">
        <f t="shared" si="0"/>
        <v>-39641035807</v>
      </c>
      <c r="J21" s="24"/>
      <c r="K21" s="1">
        <f t="shared" si="1"/>
        <v>3.4363008804966379E-2</v>
      </c>
      <c r="L21" s="24"/>
      <c r="M21" s="28">
        <v>0</v>
      </c>
      <c r="N21" s="28"/>
      <c r="O21" s="28">
        <v>93832775556</v>
      </c>
      <c r="P21" s="28"/>
      <c r="Q21" s="28">
        <v>0</v>
      </c>
      <c r="R21" s="28"/>
      <c r="S21" s="28">
        <f t="shared" si="2"/>
        <v>93832775556</v>
      </c>
      <c r="T21" s="24"/>
      <c r="U21" s="1">
        <f t="shared" si="3"/>
        <v>-0.11961070953043629</v>
      </c>
    </row>
    <row r="22" spans="1:21" ht="21" x14ac:dyDescent="0.55000000000000004">
      <c r="A22" s="38" t="s">
        <v>58</v>
      </c>
      <c r="C22" s="28">
        <v>0</v>
      </c>
      <c r="D22" s="28"/>
      <c r="E22" s="28">
        <v>-32750736723</v>
      </c>
      <c r="F22" s="28"/>
      <c r="G22" s="28">
        <v>0</v>
      </c>
      <c r="H22" s="28"/>
      <c r="I22" s="28">
        <f t="shared" si="0"/>
        <v>-32750736723</v>
      </c>
      <c r="J22" s="24"/>
      <c r="K22" s="1">
        <f t="shared" si="1"/>
        <v>2.8390122292991492E-2</v>
      </c>
      <c r="L22" s="24"/>
      <c r="M22" s="28">
        <v>0</v>
      </c>
      <c r="N22" s="28"/>
      <c r="O22" s="28">
        <v>-39795637173</v>
      </c>
      <c r="P22" s="28"/>
      <c r="Q22" s="28">
        <v>259690220</v>
      </c>
      <c r="R22" s="28"/>
      <c r="S22" s="28">
        <f t="shared" si="2"/>
        <v>-39535946953</v>
      </c>
      <c r="T22" s="24"/>
      <c r="U22" s="1">
        <f t="shared" si="3"/>
        <v>5.0397343987589598E-2</v>
      </c>
    </row>
    <row r="23" spans="1:21" ht="21" x14ac:dyDescent="0.55000000000000004">
      <c r="A23" s="38" t="s">
        <v>61</v>
      </c>
      <c r="C23" s="28">
        <v>0</v>
      </c>
      <c r="D23" s="28"/>
      <c r="E23" s="28">
        <v>-1244970098</v>
      </c>
      <c r="F23" s="28"/>
      <c r="G23" s="28">
        <v>1980549778</v>
      </c>
      <c r="H23" s="28"/>
      <c r="I23" s="28">
        <f t="shared" si="0"/>
        <v>735579680</v>
      </c>
      <c r="J23" s="24"/>
      <c r="K23" s="1">
        <f t="shared" si="1"/>
        <v>-6.3764052845790837E-4</v>
      </c>
      <c r="L23" s="24"/>
      <c r="M23" s="28">
        <v>0</v>
      </c>
      <c r="N23" s="28"/>
      <c r="O23" s="28">
        <v>92511774996</v>
      </c>
      <c r="P23" s="28"/>
      <c r="Q23" s="28">
        <v>4092974320</v>
      </c>
      <c r="R23" s="28"/>
      <c r="S23" s="28">
        <f t="shared" si="2"/>
        <v>96604749316</v>
      </c>
      <c r="T23" s="24"/>
      <c r="U23" s="1">
        <f t="shared" si="3"/>
        <v>-0.12314420564912965</v>
      </c>
    </row>
    <row r="24" spans="1:21" ht="21" x14ac:dyDescent="0.55000000000000004">
      <c r="A24" s="38" t="s">
        <v>62</v>
      </c>
      <c r="C24" s="28">
        <v>0</v>
      </c>
      <c r="D24" s="28"/>
      <c r="E24" s="28">
        <v>-126152191394</v>
      </c>
      <c r="F24" s="28"/>
      <c r="G24" s="28">
        <v>-734383259</v>
      </c>
      <c r="H24" s="28"/>
      <c r="I24" s="28">
        <f t="shared" si="0"/>
        <v>-126886574653</v>
      </c>
      <c r="J24" s="24"/>
      <c r="K24" s="1">
        <f t="shared" si="1"/>
        <v>0.10999219352545569</v>
      </c>
      <c r="L24" s="24"/>
      <c r="M24" s="28">
        <v>0</v>
      </c>
      <c r="N24" s="28"/>
      <c r="O24" s="28">
        <v>-125764935817</v>
      </c>
      <c r="P24" s="28"/>
      <c r="Q24" s="28">
        <v>-648994643</v>
      </c>
      <c r="R24" s="28"/>
      <c r="S24" s="28">
        <f t="shared" si="2"/>
        <v>-126413930460</v>
      </c>
      <c r="T24" s="24"/>
      <c r="U24" s="1">
        <f t="shared" si="3"/>
        <v>0.16114262662759926</v>
      </c>
    </row>
    <row r="25" spans="1:21" ht="21" x14ac:dyDescent="0.55000000000000004">
      <c r="A25" s="38" t="s">
        <v>60</v>
      </c>
      <c r="C25" s="28">
        <v>0</v>
      </c>
      <c r="D25" s="28"/>
      <c r="E25" s="28">
        <v>-54975110206</v>
      </c>
      <c r="F25" s="28"/>
      <c r="G25" s="28">
        <v>0</v>
      </c>
      <c r="H25" s="28"/>
      <c r="I25" s="28">
        <f t="shared" si="0"/>
        <v>-54975110206</v>
      </c>
      <c r="J25" s="24"/>
      <c r="K25" s="1">
        <f t="shared" si="1"/>
        <v>4.765541963283379E-2</v>
      </c>
      <c r="L25" s="24"/>
      <c r="M25" s="28">
        <v>0</v>
      </c>
      <c r="N25" s="28"/>
      <c r="O25" s="28">
        <v>-16593450369</v>
      </c>
      <c r="P25" s="28"/>
      <c r="Q25" s="28">
        <v>179634744</v>
      </c>
      <c r="R25" s="28"/>
      <c r="S25" s="28">
        <f t="shared" si="2"/>
        <v>-16413815625</v>
      </c>
      <c r="T25" s="24"/>
      <c r="U25" s="1">
        <f t="shared" si="3"/>
        <v>2.0923052967098055E-2</v>
      </c>
    </row>
    <row r="26" spans="1:21" ht="21" x14ac:dyDescent="0.55000000000000004">
      <c r="A26" s="38" t="s">
        <v>50</v>
      </c>
      <c r="C26" s="28">
        <v>0</v>
      </c>
      <c r="D26" s="28"/>
      <c r="E26" s="28">
        <v>-58859580367</v>
      </c>
      <c r="F26" s="28"/>
      <c r="G26" s="28">
        <v>567407505</v>
      </c>
      <c r="H26" s="28"/>
      <c r="I26" s="28">
        <f t="shared" si="0"/>
        <v>-58292172862</v>
      </c>
      <c r="J26" s="24"/>
      <c r="K26" s="1">
        <f t="shared" si="1"/>
        <v>5.0530830200047706E-2</v>
      </c>
      <c r="L26" s="24"/>
      <c r="M26" s="28">
        <v>0</v>
      </c>
      <c r="N26" s="28"/>
      <c r="O26" s="28">
        <v>-10869214804</v>
      </c>
      <c r="P26" s="28"/>
      <c r="Q26" s="28">
        <v>2434908205</v>
      </c>
      <c r="R26" s="28"/>
      <c r="S26" s="28">
        <f t="shared" si="2"/>
        <v>-8434306599</v>
      </c>
      <c r="T26" s="24"/>
      <c r="U26" s="1">
        <f t="shared" si="3"/>
        <v>1.0751396734518982E-2</v>
      </c>
    </row>
    <row r="27" spans="1:21" ht="21" x14ac:dyDescent="0.55000000000000004">
      <c r="A27" s="38" t="s">
        <v>52</v>
      </c>
      <c r="C27" s="28">
        <v>0</v>
      </c>
      <c r="D27" s="28"/>
      <c r="E27" s="28">
        <v>-31132373914</v>
      </c>
      <c r="F27" s="28"/>
      <c r="G27" s="28">
        <v>0</v>
      </c>
      <c r="H27" s="28"/>
      <c r="I27" s="28">
        <f t="shared" si="0"/>
        <v>-31132373914</v>
      </c>
      <c r="J27" s="24"/>
      <c r="K27" s="1">
        <f t="shared" si="1"/>
        <v>2.6987237269349477E-2</v>
      </c>
      <c r="L27" s="24"/>
      <c r="M27" s="28">
        <v>0</v>
      </c>
      <c r="N27" s="28"/>
      <c r="O27" s="28">
        <v>-12898522128</v>
      </c>
      <c r="P27" s="28"/>
      <c r="Q27" s="28">
        <v>1012851285</v>
      </c>
      <c r="R27" s="28"/>
      <c r="S27" s="28">
        <f t="shared" si="2"/>
        <v>-11885670843</v>
      </c>
      <c r="T27" s="24"/>
      <c r="U27" s="1">
        <f t="shared" si="3"/>
        <v>1.5150926894707456E-2</v>
      </c>
    </row>
    <row r="28" spans="1:21" ht="21" x14ac:dyDescent="0.55000000000000004">
      <c r="A28" s="38" t="s">
        <v>73</v>
      </c>
      <c r="C28" s="28">
        <v>0</v>
      </c>
      <c r="D28" s="28"/>
      <c r="E28" s="28">
        <v>-24674108235</v>
      </c>
      <c r="F28" s="28"/>
      <c r="G28" s="28">
        <v>0</v>
      </c>
      <c r="H28" s="28"/>
      <c r="I28" s="28">
        <f t="shared" si="0"/>
        <v>-24674108235</v>
      </c>
      <c r="J28" s="24"/>
      <c r="K28" s="1">
        <f t="shared" si="1"/>
        <v>2.1388860842639142E-2</v>
      </c>
      <c r="L28" s="24"/>
      <c r="M28" s="28">
        <v>0</v>
      </c>
      <c r="N28" s="28"/>
      <c r="O28" s="28">
        <v>-33509745639</v>
      </c>
      <c r="P28" s="28"/>
      <c r="Q28" s="28">
        <v>-579924530</v>
      </c>
      <c r="R28" s="28"/>
      <c r="S28" s="28">
        <f t="shared" si="2"/>
        <v>-34089670169</v>
      </c>
      <c r="T28" s="24"/>
      <c r="U28" s="1">
        <f t="shared" si="3"/>
        <v>4.3454854792600334E-2</v>
      </c>
    </row>
    <row r="29" spans="1:21" ht="21" x14ac:dyDescent="0.55000000000000004">
      <c r="A29" s="38" t="s">
        <v>56</v>
      </c>
      <c r="C29" s="28">
        <v>0</v>
      </c>
      <c r="D29" s="28"/>
      <c r="E29" s="28">
        <v>-5591156004</v>
      </c>
      <c r="F29" s="28"/>
      <c r="G29" s="28">
        <v>0</v>
      </c>
      <c r="H29" s="28"/>
      <c r="I29" s="28">
        <f t="shared" si="0"/>
        <v>-5591156004</v>
      </c>
      <c r="J29" s="24"/>
      <c r="K29" s="1">
        <f t="shared" si="1"/>
        <v>4.8467185350758567E-3</v>
      </c>
      <c r="L29" s="24"/>
      <c r="M29" s="28">
        <v>0</v>
      </c>
      <c r="N29" s="28"/>
      <c r="O29" s="28">
        <v>3910172909</v>
      </c>
      <c r="P29" s="28"/>
      <c r="Q29" s="28">
        <v>0</v>
      </c>
      <c r="R29" s="28"/>
      <c r="S29" s="28">
        <f t="shared" si="2"/>
        <v>3910172909</v>
      </c>
      <c r="T29" s="24"/>
      <c r="U29" s="1">
        <f t="shared" si="3"/>
        <v>-4.9843836896101895E-3</v>
      </c>
    </row>
    <row r="30" spans="1:21" ht="21" x14ac:dyDescent="0.55000000000000004">
      <c r="A30" s="38" t="s">
        <v>48</v>
      </c>
      <c r="C30" s="28">
        <v>0</v>
      </c>
      <c r="D30" s="28"/>
      <c r="E30" s="28">
        <v>-28943321620</v>
      </c>
      <c r="F30" s="28"/>
      <c r="G30" s="28">
        <v>0</v>
      </c>
      <c r="H30" s="28"/>
      <c r="I30" s="28">
        <f t="shared" si="0"/>
        <v>-28943321620</v>
      </c>
      <c r="J30" s="24"/>
      <c r="K30" s="1">
        <f t="shared" si="1"/>
        <v>2.5089647518680785E-2</v>
      </c>
      <c r="L30" s="24"/>
      <c r="M30" s="28">
        <v>0</v>
      </c>
      <c r="N30" s="28"/>
      <c r="O30" s="28">
        <v>-7414834737</v>
      </c>
      <c r="P30" s="28"/>
      <c r="Q30" s="28">
        <v>127976841</v>
      </c>
      <c r="R30" s="28"/>
      <c r="S30" s="28">
        <f t="shared" si="2"/>
        <v>-7286857896</v>
      </c>
      <c r="T30" s="24"/>
      <c r="U30" s="1">
        <f t="shared" si="3"/>
        <v>9.2887185530161984E-3</v>
      </c>
    </row>
    <row r="31" spans="1:21" ht="21" x14ac:dyDescent="0.55000000000000004">
      <c r="A31" s="38" t="s">
        <v>84</v>
      </c>
      <c r="C31" s="28">
        <v>0</v>
      </c>
      <c r="D31" s="28"/>
      <c r="E31" s="28">
        <v>-3212802009</v>
      </c>
      <c r="F31" s="28"/>
      <c r="G31" s="28">
        <v>0</v>
      </c>
      <c r="H31" s="28"/>
      <c r="I31" s="28">
        <f t="shared" si="0"/>
        <v>-3212802009</v>
      </c>
      <c r="J31" s="24"/>
      <c r="K31" s="1">
        <f t="shared" si="1"/>
        <v>2.7850317600526839E-3</v>
      </c>
      <c r="L31" s="24"/>
      <c r="M31" s="28">
        <v>0</v>
      </c>
      <c r="N31" s="28"/>
      <c r="O31" s="28">
        <v>-6594054087</v>
      </c>
      <c r="P31" s="28"/>
      <c r="Q31" s="28">
        <v>654114816</v>
      </c>
      <c r="R31" s="28"/>
      <c r="S31" s="28">
        <f t="shared" si="2"/>
        <v>-5939939271</v>
      </c>
      <c r="T31" s="24"/>
      <c r="U31" s="1">
        <f t="shared" si="3"/>
        <v>7.5717716604044531E-3</v>
      </c>
    </row>
    <row r="32" spans="1:21" ht="21" x14ac:dyDescent="0.55000000000000004">
      <c r="A32" s="38" t="s">
        <v>49</v>
      </c>
      <c r="C32" s="28">
        <v>0</v>
      </c>
      <c r="D32" s="28"/>
      <c r="E32" s="28">
        <v>-50813797182</v>
      </c>
      <c r="F32" s="28"/>
      <c r="G32" s="28">
        <v>-4498</v>
      </c>
      <c r="H32" s="28"/>
      <c r="I32" s="28">
        <f t="shared" si="0"/>
        <v>-50813801680</v>
      </c>
      <c r="J32" s="24"/>
      <c r="K32" s="1">
        <f t="shared" si="1"/>
        <v>4.4048170765389486E-2</v>
      </c>
      <c r="L32" s="24"/>
      <c r="M32" s="28">
        <v>0</v>
      </c>
      <c r="N32" s="28"/>
      <c r="O32" s="28">
        <v>-44281443932</v>
      </c>
      <c r="P32" s="28"/>
      <c r="Q32" s="28">
        <v>-4498</v>
      </c>
      <c r="R32" s="28"/>
      <c r="S32" s="28">
        <f t="shared" si="2"/>
        <v>-44281448430</v>
      </c>
      <c r="T32" s="24"/>
      <c r="U32" s="1">
        <f t="shared" si="3"/>
        <v>5.6446539435324683E-2</v>
      </c>
    </row>
    <row r="33" spans="1:21" ht="21" x14ac:dyDescent="0.55000000000000004">
      <c r="A33" s="38" t="s">
        <v>79</v>
      </c>
      <c r="C33" s="28">
        <v>0</v>
      </c>
      <c r="D33" s="28"/>
      <c r="E33" s="28">
        <v>-10727521747</v>
      </c>
      <c r="F33" s="28"/>
      <c r="G33" s="28">
        <v>0</v>
      </c>
      <c r="H33" s="28"/>
      <c r="I33" s="28">
        <f t="shared" si="0"/>
        <v>-10727521747</v>
      </c>
      <c r="J33" s="24"/>
      <c r="K33" s="1">
        <f t="shared" si="1"/>
        <v>9.2992001027010218E-3</v>
      </c>
      <c r="L33" s="24"/>
      <c r="M33" s="28">
        <v>0</v>
      </c>
      <c r="N33" s="28"/>
      <c r="O33" s="28">
        <v>-40466767254</v>
      </c>
      <c r="P33" s="28"/>
      <c r="Q33" s="28">
        <v>0</v>
      </c>
      <c r="R33" s="28"/>
      <c r="S33" s="28">
        <f t="shared" si="2"/>
        <v>-40466767254</v>
      </c>
      <c r="T33" s="24"/>
      <c r="U33" s="1">
        <f t="shared" si="3"/>
        <v>5.1583881164905622E-2</v>
      </c>
    </row>
    <row r="34" spans="1:21" ht="21" x14ac:dyDescent="0.55000000000000004">
      <c r="A34" s="38" t="s">
        <v>66</v>
      </c>
      <c r="C34" s="28">
        <v>0</v>
      </c>
      <c r="D34" s="28"/>
      <c r="E34" s="28">
        <v>-110116335263</v>
      </c>
      <c r="F34" s="28"/>
      <c r="G34" s="28">
        <v>-1699227853</v>
      </c>
      <c r="H34" s="28"/>
      <c r="I34" s="28">
        <f t="shared" si="0"/>
        <v>-111815563116</v>
      </c>
      <c r="J34" s="24"/>
      <c r="K34" s="1">
        <f t="shared" si="1"/>
        <v>9.6927819913547444E-2</v>
      </c>
      <c r="L34" s="24"/>
      <c r="M34" s="28">
        <v>0</v>
      </c>
      <c r="N34" s="28"/>
      <c r="O34" s="28">
        <v>-127844993113</v>
      </c>
      <c r="P34" s="28"/>
      <c r="Q34" s="28">
        <v>-1890414375</v>
      </c>
      <c r="R34" s="28"/>
      <c r="S34" s="28">
        <f t="shared" si="2"/>
        <v>-129735407488</v>
      </c>
      <c r="T34" s="24"/>
      <c r="U34" s="1">
        <f t="shared" si="3"/>
        <v>0.16537658668744024</v>
      </c>
    </row>
    <row r="35" spans="1:21" ht="21" x14ac:dyDescent="0.55000000000000004">
      <c r="A35" s="38" t="s">
        <v>89</v>
      </c>
      <c r="C35" s="28">
        <v>0</v>
      </c>
      <c r="D35" s="28"/>
      <c r="E35" s="28">
        <v>-3536502469</v>
      </c>
      <c r="F35" s="28"/>
      <c r="G35" s="28">
        <v>0</v>
      </c>
      <c r="H35" s="28"/>
      <c r="I35" s="28">
        <f t="shared" si="0"/>
        <v>-3536502469</v>
      </c>
      <c r="J35" s="24"/>
      <c r="K35" s="1">
        <f t="shared" si="1"/>
        <v>3.0656329484602647E-3</v>
      </c>
      <c r="L35" s="24"/>
      <c r="M35" s="28">
        <v>0</v>
      </c>
      <c r="N35" s="28"/>
      <c r="O35" s="28">
        <v>-8621692867</v>
      </c>
      <c r="P35" s="28"/>
      <c r="Q35" s="28">
        <v>0</v>
      </c>
      <c r="R35" s="28"/>
      <c r="S35" s="28">
        <f t="shared" si="2"/>
        <v>-8621692867</v>
      </c>
      <c r="T35" s="24"/>
      <c r="U35" s="1">
        <f t="shared" si="3"/>
        <v>1.0990262145234282E-2</v>
      </c>
    </row>
    <row r="36" spans="1:21" ht="21" x14ac:dyDescent="0.55000000000000004">
      <c r="A36" s="38" t="s">
        <v>80</v>
      </c>
      <c r="C36" s="28">
        <v>0</v>
      </c>
      <c r="D36" s="28"/>
      <c r="E36" s="28">
        <v>-23450357008</v>
      </c>
      <c r="F36" s="28"/>
      <c r="G36" s="28">
        <v>0</v>
      </c>
      <c r="H36" s="28"/>
      <c r="I36" s="28">
        <f t="shared" si="0"/>
        <v>-23450357008</v>
      </c>
      <c r="J36" s="24"/>
      <c r="K36" s="1">
        <f t="shared" si="1"/>
        <v>2.0328046629982676E-2</v>
      </c>
      <c r="L36" s="24"/>
      <c r="M36" s="28">
        <v>13469039575</v>
      </c>
      <c r="N36" s="28"/>
      <c r="O36" s="28">
        <v>-46317328995</v>
      </c>
      <c r="P36" s="28"/>
      <c r="Q36" s="28">
        <v>0</v>
      </c>
      <c r="R36" s="28"/>
      <c r="S36" s="28">
        <f t="shared" si="2"/>
        <v>-32848289420</v>
      </c>
      <c r="T36" s="24"/>
      <c r="U36" s="1">
        <f t="shared" si="3"/>
        <v>4.187243935934163E-2</v>
      </c>
    </row>
    <row r="37" spans="1:21" ht="21" x14ac:dyDescent="0.55000000000000004">
      <c r="A37" s="38" t="s">
        <v>63</v>
      </c>
      <c r="C37" s="28">
        <v>0</v>
      </c>
      <c r="D37" s="28"/>
      <c r="E37" s="28">
        <v>-28535981919</v>
      </c>
      <c r="F37" s="28"/>
      <c r="G37" s="28">
        <v>0</v>
      </c>
      <c r="H37" s="28"/>
      <c r="I37" s="28">
        <f t="shared" si="0"/>
        <v>-28535981919</v>
      </c>
      <c r="J37" s="24"/>
      <c r="K37" s="1">
        <f t="shared" si="1"/>
        <v>2.4736543280935219E-2</v>
      </c>
      <c r="L37" s="24"/>
      <c r="M37" s="28">
        <v>0</v>
      </c>
      <c r="N37" s="28"/>
      <c r="O37" s="28">
        <v>-42081629030</v>
      </c>
      <c r="P37" s="28"/>
      <c r="Q37" s="28">
        <v>0</v>
      </c>
      <c r="R37" s="28"/>
      <c r="S37" s="28">
        <f t="shared" si="2"/>
        <v>-42081629030</v>
      </c>
      <c r="T37" s="24"/>
      <c r="U37" s="1">
        <f t="shared" si="3"/>
        <v>5.3642381104573977E-2</v>
      </c>
    </row>
    <row r="38" spans="1:21" ht="21" x14ac:dyDescent="0.55000000000000004">
      <c r="A38" s="38" t="s">
        <v>88</v>
      </c>
      <c r="C38" s="28">
        <v>0</v>
      </c>
      <c r="D38" s="28"/>
      <c r="E38" s="28">
        <v>411536700</v>
      </c>
      <c r="F38" s="28"/>
      <c r="G38" s="28">
        <v>0</v>
      </c>
      <c r="H38" s="28"/>
      <c r="I38" s="28">
        <f t="shared" si="0"/>
        <v>411536700</v>
      </c>
      <c r="J38" s="24"/>
      <c r="K38" s="1">
        <f t="shared" si="1"/>
        <v>-3.5674242505968044E-4</v>
      </c>
      <c r="L38" s="24"/>
      <c r="M38" s="28">
        <v>0</v>
      </c>
      <c r="N38" s="28"/>
      <c r="O38" s="28">
        <v>4028068798</v>
      </c>
      <c r="P38" s="28"/>
      <c r="Q38" s="28">
        <v>0</v>
      </c>
      <c r="R38" s="28"/>
      <c r="S38" s="28">
        <f t="shared" si="2"/>
        <v>4028068798</v>
      </c>
      <c r="T38" s="24"/>
      <c r="U38" s="1">
        <f t="shared" si="3"/>
        <v>-5.1346681808282458E-3</v>
      </c>
    </row>
    <row r="39" spans="1:21" ht="21" x14ac:dyDescent="0.55000000000000004">
      <c r="A39" s="38" t="s">
        <v>46</v>
      </c>
      <c r="C39" s="28">
        <v>0</v>
      </c>
      <c r="D39" s="28"/>
      <c r="E39" s="28">
        <v>-634257222</v>
      </c>
      <c r="F39" s="28"/>
      <c r="G39" s="28">
        <v>49911910995</v>
      </c>
      <c r="H39" s="28"/>
      <c r="I39" s="28">
        <f t="shared" si="0"/>
        <v>49277653773</v>
      </c>
      <c r="J39" s="24"/>
      <c r="K39" s="1">
        <f t="shared" si="1"/>
        <v>-4.2716554096466568E-2</v>
      </c>
      <c r="L39" s="24"/>
      <c r="M39" s="28">
        <v>0</v>
      </c>
      <c r="N39" s="28"/>
      <c r="O39" s="28">
        <v>134967196939</v>
      </c>
      <c r="P39" s="28"/>
      <c r="Q39" s="28">
        <v>79616434273</v>
      </c>
      <c r="R39" s="28"/>
      <c r="S39" s="28">
        <f t="shared" si="2"/>
        <v>214583631212</v>
      </c>
      <c r="T39" s="24"/>
      <c r="U39" s="1">
        <f t="shared" si="3"/>
        <v>-0.27353448974305211</v>
      </c>
    </row>
    <row r="40" spans="1:21" ht="21" x14ac:dyDescent="0.55000000000000004">
      <c r="A40" s="38" t="s">
        <v>85</v>
      </c>
      <c r="C40" s="28">
        <v>0</v>
      </c>
      <c r="D40" s="28"/>
      <c r="E40" s="28">
        <v>-35864971768</v>
      </c>
      <c r="F40" s="28"/>
      <c r="G40" s="28">
        <v>0</v>
      </c>
      <c r="H40" s="28"/>
      <c r="I40" s="28">
        <f t="shared" si="0"/>
        <v>-35864971768</v>
      </c>
      <c r="J40" s="24"/>
      <c r="K40" s="1">
        <f t="shared" si="1"/>
        <v>3.108971084040207E-2</v>
      </c>
      <c r="L40" s="24"/>
      <c r="M40" s="28">
        <v>0</v>
      </c>
      <c r="N40" s="28"/>
      <c r="O40" s="28">
        <v>-13296065532</v>
      </c>
      <c r="P40" s="28"/>
      <c r="Q40" s="28">
        <v>0</v>
      </c>
      <c r="R40" s="28"/>
      <c r="S40" s="28">
        <f t="shared" si="2"/>
        <v>-13296065532</v>
      </c>
      <c r="T40" s="24"/>
      <c r="U40" s="1">
        <f t="shared" si="3"/>
        <v>1.6948788126773098E-2</v>
      </c>
    </row>
    <row r="41" spans="1:21" ht="21" x14ac:dyDescent="0.55000000000000004">
      <c r="A41" s="38" t="s">
        <v>91</v>
      </c>
      <c r="C41" s="28">
        <v>1166970853</v>
      </c>
      <c r="D41" s="28"/>
      <c r="E41" s="28">
        <v>-1235607927</v>
      </c>
      <c r="F41" s="28"/>
      <c r="G41" s="28">
        <v>0</v>
      </c>
      <c r="H41" s="28"/>
      <c r="I41" s="28">
        <f t="shared" si="0"/>
        <v>-68637074</v>
      </c>
      <c r="J41" s="24"/>
      <c r="K41" s="1">
        <f t="shared" si="1"/>
        <v>5.9498353920223252E-5</v>
      </c>
      <c r="L41" s="24"/>
      <c r="M41" s="28">
        <v>1166970853</v>
      </c>
      <c r="N41" s="28"/>
      <c r="O41" s="28">
        <v>1579177951</v>
      </c>
      <c r="P41" s="28"/>
      <c r="Q41" s="28">
        <v>3127282287</v>
      </c>
      <c r="R41" s="28"/>
      <c r="S41" s="28">
        <f t="shared" si="2"/>
        <v>5873431091</v>
      </c>
      <c r="T41" s="24"/>
      <c r="U41" s="1">
        <f t="shared" si="3"/>
        <v>-7.4869922157781953E-3</v>
      </c>
    </row>
    <row r="42" spans="1:21" ht="21" x14ac:dyDescent="0.55000000000000004">
      <c r="A42" s="38" t="s">
        <v>47</v>
      </c>
      <c r="C42" s="28">
        <v>0</v>
      </c>
      <c r="D42" s="28"/>
      <c r="E42" s="28">
        <v>-64618648141</v>
      </c>
      <c r="F42" s="28"/>
      <c r="G42" s="28">
        <v>0</v>
      </c>
      <c r="H42" s="28"/>
      <c r="I42" s="28">
        <f t="shared" si="0"/>
        <v>-64618648141</v>
      </c>
      <c r="J42" s="24"/>
      <c r="K42" s="1">
        <f t="shared" si="1"/>
        <v>5.6014963530345047E-2</v>
      </c>
      <c r="L42" s="24"/>
      <c r="M42" s="28">
        <v>10052409500</v>
      </c>
      <c r="N42" s="28"/>
      <c r="O42" s="28">
        <v>-83327270114</v>
      </c>
      <c r="P42" s="28"/>
      <c r="Q42" s="28">
        <v>0</v>
      </c>
      <c r="R42" s="28"/>
      <c r="S42" s="28">
        <f t="shared" si="2"/>
        <v>-73274860614</v>
      </c>
      <c r="T42" s="24"/>
      <c r="U42" s="1">
        <f t="shared" si="3"/>
        <v>9.3405081719592484E-2</v>
      </c>
    </row>
    <row r="43" spans="1:21" ht="21" x14ac:dyDescent="0.55000000000000004">
      <c r="A43" s="38" t="s">
        <v>87</v>
      </c>
      <c r="C43" s="28">
        <v>0</v>
      </c>
      <c r="D43" s="28"/>
      <c r="E43" s="28">
        <v>-1288288800</v>
      </c>
      <c r="F43" s="28"/>
      <c r="G43" s="28">
        <v>0</v>
      </c>
      <c r="H43" s="28"/>
      <c r="I43" s="28">
        <f t="shared" si="0"/>
        <v>-1288288800</v>
      </c>
      <c r="J43" s="24"/>
      <c r="K43" s="1">
        <f t="shared" si="1"/>
        <v>1.1167588958389996E-3</v>
      </c>
      <c r="L43" s="24"/>
      <c r="M43" s="28">
        <v>0</v>
      </c>
      <c r="N43" s="28"/>
      <c r="O43" s="28">
        <v>289847437</v>
      </c>
      <c r="P43" s="28"/>
      <c r="Q43" s="28">
        <v>1816708330</v>
      </c>
      <c r="R43" s="28"/>
      <c r="S43" s="28">
        <f t="shared" si="2"/>
        <v>2106555767</v>
      </c>
      <c r="T43" s="24"/>
      <c r="U43" s="1">
        <f t="shared" si="3"/>
        <v>-2.6852731197951948E-3</v>
      </c>
    </row>
    <row r="44" spans="1:21" ht="21" x14ac:dyDescent="0.55000000000000004">
      <c r="A44" s="38" t="s">
        <v>83</v>
      </c>
      <c r="C44" s="28">
        <v>0</v>
      </c>
      <c r="D44" s="28"/>
      <c r="E44" s="28">
        <v>-21930284881</v>
      </c>
      <c r="F44" s="28"/>
      <c r="G44" s="28">
        <v>0</v>
      </c>
      <c r="H44" s="28"/>
      <c r="I44" s="28">
        <f t="shared" si="0"/>
        <v>-21930284881</v>
      </c>
      <c r="J44" s="24"/>
      <c r="K44" s="1">
        <f t="shared" si="1"/>
        <v>1.9010365322698036E-2</v>
      </c>
      <c r="L44" s="24"/>
      <c r="M44" s="28">
        <v>0</v>
      </c>
      <c r="N44" s="28"/>
      <c r="O44" s="28">
        <v>-51759589434</v>
      </c>
      <c r="P44" s="28"/>
      <c r="Q44" s="28">
        <v>0</v>
      </c>
      <c r="R44" s="28"/>
      <c r="S44" s="28">
        <f t="shared" si="2"/>
        <v>-51759589434</v>
      </c>
      <c r="T44" s="24"/>
      <c r="U44" s="1">
        <f t="shared" si="3"/>
        <v>6.5979090786992489E-2</v>
      </c>
    </row>
    <row r="45" spans="1:21" ht="21" x14ac:dyDescent="0.55000000000000004">
      <c r="A45" s="38" t="s">
        <v>95</v>
      </c>
      <c r="C45" s="28">
        <v>0</v>
      </c>
      <c r="D45" s="28"/>
      <c r="E45" s="28">
        <v>-27763894386</v>
      </c>
      <c r="F45" s="28"/>
      <c r="G45" s="28">
        <v>-1833</v>
      </c>
      <c r="H45" s="28"/>
      <c r="I45" s="28">
        <f t="shared" si="0"/>
        <v>-27763896219</v>
      </c>
      <c r="J45" s="24"/>
      <c r="K45" s="1">
        <f t="shared" si="1"/>
        <v>2.406725734611604E-2</v>
      </c>
      <c r="L45" s="24"/>
      <c r="M45" s="28">
        <v>0</v>
      </c>
      <c r="N45" s="28"/>
      <c r="O45" s="28">
        <v>-37805328037</v>
      </c>
      <c r="P45" s="28"/>
      <c r="Q45" s="28">
        <v>-1833</v>
      </c>
      <c r="R45" s="28"/>
      <c r="S45" s="28">
        <f t="shared" si="2"/>
        <v>-37805329870</v>
      </c>
      <c r="T45" s="24"/>
      <c r="U45" s="1">
        <f t="shared" si="3"/>
        <v>4.8191288203813014E-2</v>
      </c>
    </row>
    <row r="46" spans="1:21" ht="21" x14ac:dyDescent="0.55000000000000004">
      <c r="A46" s="38" t="s">
        <v>107</v>
      </c>
      <c r="C46" s="28"/>
      <c r="D46" s="28"/>
      <c r="E46" s="28">
        <v>-11269447006</v>
      </c>
      <c r="F46" s="28"/>
      <c r="G46" s="28"/>
      <c r="H46" s="28"/>
      <c r="I46" s="28">
        <f t="shared" si="0"/>
        <v>-11269447006</v>
      </c>
      <c r="J46" s="24"/>
      <c r="K46" s="1">
        <f>+I46/$I$55</f>
        <v>9.7689704320465098E-3</v>
      </c>
      <c r="L46" s="24"/>
      <c r="M46" s="28">
        <v>0</v>
      </c>
      <c r="N46" s="28"/>
      <c r="O46" s="28">
        <v>-11269447006</v>
      </c>
      <c r="P46" s="28"/>
      <c r="Q46" s="28"/>
      <c r="R46" s="28"/>
      <c r="S46" s="28">
        <v>0</v>
      </c>
      <c r="T46" s="24"/>
      <c r="U46" s="1">
        <f t="shared" si="3"/>
        <v>0</v>
      </c>
    </row>
    <row r="47" spans="1:21" ht="21" x14ac:dyDescent="0.55000000000000004">
      <c r="A47" s="38" t="s">
        <v>94</v>
      </c>
      <c r="C47" s="28">
        <v>0</v>
      </c>
      <c r="D47" s="28"/>
      <c r="E47" s="28">
        <v>-45950901523</v>
      </c>
      <c r="F47" s="28"/>
      <c r="G47" s="28">
        <v>0</v>
      </c>
      <c r="H47" s="28"/>
      <c r="I47" s="28">
        <f t="shared" si="0"/>
        <v>-45950901523</v>
      </c>
      <c r="J47" s="24"/>
      <c r="K47" s="1">
        <f t="shared" si="1"/>
        <v>3.983274406144964E-2</v>
      </c>
      <c r="L47" s="24"/>
      <c r="M47" s="28">
        <v>0</v>
      </c>
      <c r="N47" s="28"/>
      <c r="O47" s="28">
        <v>-41760814740</v>
      </c>
      <c r="P47" s="28"/>
      <c r="Q47" s="28">
        <v>0</v>
      </c>
      <c r="R47" s="28"/>
      <c r="S47" s="28">
        <f t="shared" ref="S47:S54" si="4">+M47+O47+Q47</f>
        <v>-41760814740</v>
      </c>
      <c r="T47" s="24"/>
      <c r="U47" s="1">
        <f t="shared" si="3"/>
        <v>5.3233432049970962E-2</v>
      </c>
    </row>
    <row r="48" spans="1:21" ht="21" x14ac:dyDescent="0.55000000000000004">
      <c r="A48" s="38" t="s">
        <v>92</v>
      </c>
      <c r="C48" s="28">
        <v>0</v>
      </c>
      <c r="D48" s="28"/>
      <c r="E48" s="28">
        <v>-1013135760</v>
      </c>
      <c r="F48" s="28"/>
      <c r="G48" s="28">
        <v>0</v>
      </c>
      <c r="H48" s="28"/>
      <c r="I48" s="28">
        <f t="shared" si="0"/>
        <v>-1013135760</v>
      </c>
      <c r="J48" s="24"/>
      <c r="K48" s="1">
        <f t="shared" si="1"/>
        <v>8.7824125512276881E-4</v>
      </c>
      <c r="L48" s="24"/>
      <c r="M48" s="28">
        <v>0</v>
      </c>
      <c r="N48" s="28"/>
      <c r="O48" s="28">
        <v>-112864739</v>
      </c>
      <c r="P48" s="28"/>
      <c r="Q48" s="28">
        <v>0</v>
      </c>
      <c r="R48" s="28"/>
      <c r="S48" s="28">
        <f t="shared" si="4"/>
        <v>-112864739</v>
      </c>
      <c r="T48" s="24"/>
      <c r="U48" s="1">
        <f t="shared" si="3"/>
        <v>1.4387117329488691E-4</v>
      </c>
    </row>
    <row r="49" spans="1:21" ht="21" x14ac:dyDescent="0.55000000000000004">
      <c r="A49" s="38" t="s">
        <v>96</v>
      </c>
      <c r="C49" s="28">
        <v>0</v>
      </c>
      <c r="D49" s="28"/>
      <c r="E49" s="28">
        <v>-581519250</v>
      </c>
      <c r="F49" s="28"/>
      <c r="G49" s="28">
        <v>0</v>
      </c>
      <c r="H49" s="28"/>
      <c r="I49" s="28">
        <f t="shared" si="0"/>
        <v>-581519250</v>
      </c>
      <c r="J49" s="24"/>
      <c r="K49" s="1">
        <f t="shared" si="1"/>
        <v>5.0409255714954843E-4</v>
      </c>
      <c r="L49" s="24"/>
      <c r="M49" s="28">
        <v>0</v>
      </c>
      <c r="N49" s="28"/>
      <c r="O49" s="28">
        <v>-600980950</v>
      </c>
      <c r="P49" s="28"/>
      <c r="Q49" s="28">
        <v>0</v>
      </c>
      <c r="R49" s="28"/>
      <c r="S49" s="28">
        <f t="shared" si="4"/>
        <v>-600980950</v>
      </c>
      <c r="T49" s="24"/>
      <c r="U49" s="1">
        <f t="shared" si="3"/>
        <v>7.6608367830785279E-4</v>
      </c>
    </row>
    <row r="50" spans="1:21" ht="21" x14ac:dyDescent="0.55000000000000004">
      <c r="A50" s="38" t="s">
        <v>93</v>
      </c>
      <c r="C50" s="28">
        <v>0</v>
      </c>
      <c r="D50" s="28"/>
      <c r="E50" s="28">
        <v>0</v>
      </c>
      <c r="F50" s="28"/>
      <c r="G50" s="28">
        <v>-345795745</v>
      </c>
      <c r="H50" s="28"/>
      <c r="I50" s="28">
        <f t="shared" si="0"/>
        <v>-345795745</v>
      </c>
      <c r="J50" s="24"/>
      <c r="K50" s="1">
        <f t="shared" si="1"/>
        <v>2.9975458481982012E-4</v>
      </c>
      <c r="L50" s="24"/>
      <c r="M50" s="28">
        <v>0</v>
      </c>
      <c r="N50" s="28"/>
      <c r="O50" s="28">
        <v>0</v>
      </c>
      <c r="P50" s="28"/>
      <c r="Q50" s="28">
        <v>-345795745</v>
      </c>
      <c r="R50" s="28"/>
      <c r="S50" s="28">
        <f t="shared" si="4"/>
        <v>-345795745</v>
      </c>
      <c r="T50" s="24"/>
      <c r="U50" s="1">
        <f t="shared" si="3"/>
        <v>4.4079346653634242E-4</v>
      </c>
    </row>
    <row r="51" spans="1:21" ht="21" x14ac:dyDescent="0.55000000000000004">
      <c r="A51" s="38" t="s">
        <v>86</v>
      </c>
      <c r="C51" s="28">
        <v>0</v>
      </c>
      <c r="D51" s="28"/>
      <c r="E51" s="28">
        <v>-201295125</v>
      </c>
      <c r="F51" s="28"/>
      <c r="G51" s="28">
        <v>0</v>
      </c>
      <c r="H51" s="28"/>
      <c r="I51" s="28">
        <f t="shared" si="0"/>
        <v>-201295125</v>
      </c>
      <c r="J51" s="24"/>
      <c r="K51" s="1">
        <f t="shared" si="1"/>
        <v>1.744935774748437E-4</v>
      </c>
      <c r="L51" s="24"/>
      <c r="M51" s="28">
        <v>0</v>
      </c>
      <c r="N51" s="28"/>
      <c r="O51" s="28">
        <v>-59726266</v>
      </c>
      <c r="P51" s="28"/>
      <c r="Q51" s="28">
        <v>546644259</v>
      </c>
      <c r="R51" s="28"/>
      <c r="S51" s="28">
        <f t="shared" si="4"/>
        <v>486917993</v>
      </c>
      <c r="T51" s="24"/>
      <c r="U51" s="1">
        <f t="shared" si="3"/>
        <v>-6.2068511008829368E-4</v>
      </c>
    </row>
    <row r="52" spans="1:21" ht="21" x14ac:dyDescent="0.55000000000000004">
      <c r="A52" s="38" t="s">
        <v>53</v>
      </c>
      <c r="C52" s="28">
        <v>0</v>
      </c>
      <c r="D52" s="28"/>
      <c r="E52" s="28">
        <v>-65226680650</v>
      </c>
      <c r="F52" s="28"/>
      <c r="G52" s="28">
        <v>0</v>
      </c>
      <c r="H52" s="28"/>
      <c r="I52" s="28">
        <f t="shared" si="0"/>
        <v>-65226680650</v>
      </c>
      <c r="J52" s="24"/>
      <c r="K52" s="1">
        <f t="shared" si="1"/>
        <v>5.6542039224385901E-2</v>
      </c>
      <c r="L52" s="24"/>
      <c r="M52" s="28">
        <v>0</v>
      </c>
      <c r="N52" s="28"/>
      <c r="O52" s="28">
        <v>-54989359983</v>
      </c>
      <c r="P52" s="28"/>
      <c r="Q52" s="28">
        <v>0</v>
      </c>
      <c r="R52" s="28"/>
      <c r="S52" s="28">
        <f t="shared" si="4"/>
        <v>-54989359983</v>
      </c>
      <c r="T52" s="24"/>
      <c r="U52" s="1">
        <f t="shared" si="3"/>
        <v>7.0096150574442143E-2</v>
      </c>
    </row>
    <row r="53" spans="1:21" ht="21" x14ac:dyDescent="0.55000000000000004">
      <c r="A53" s="38" t="s">
        <v>75</v>
      </c>
      <c r="C53" s="28">
        <v>4367681069</v>
      </c>
      <c r="D53" s="28"/>
      <c r="E53" s="28">
        <v>-11732195114</v>
      </c>
      <c r="F53" s="28"/>
      <c r="G53" s="28">
        <v>-1050047512</v>
      </c>
      <c r="H53" s="28"/>
      <c r="I53" s="28">
        <f t="shared" si="0"/>
        <v>-8414561557</v>
      </c>
      <c r="J53" s="24"/>
      <c r="K53" s="1">
        <f t="shared" si="1"/>
        <v>7.2942002393908984E-3</v>
      </c>
      <c r="L53" s="24"/>
      <c r="M53" s="28">
        <v>4367681069</v>
      </c>
      <c r="N53" s="28"/>
      <c r="O53" s="28">
        <v>-63518382046</v>
      </c>
      <c r="P53" s="28"/>
      <c r="Q53" s="28">
        <v>-1466885849</v>
      </c>
      <c r="R53" s="28"/>
      <c r="S53" s="28">
        <f t="shared" si="4"/>
        <v>-60617586826</v>
      </c>
      <c r="T53" s="24"/>
      <c r="U53" s="1">
        <f t="shared" si="3"/>
        <v>7.7270575524578139E-2</v>
      </c>
    </row>
    <row r="54" spans="1:21" ht="21.75" thickBot="1" x14ac:dyDescent="0.6">
      <c r="A54" s="38" t="s">
        <v>70</v>
      </c>
      <c r="C54" s="28">
        <v>0</v>
      </c>
      <c r="D54" s="28"/>
      <c r="E54" s="28">
        <v>-11831856497</v>
      </c>
      <c r="F54" s="28"/>
      <c r="G54" s="28">
        <v>0</v>
      </c>
      <c r="H54" s="28"/>
      <c r="I54" s="28">
        <f t="shared" si="0"/>
        <v>-11831856497</v>
      </c>
      <c r="J54" s="24"/>
      <c r="K54" s="1">
        <f t="shared" si="1"/>
        <v>1.0256497609321151E-2</v>
      </c>
      <c r="L54" s="24"/>
      <c r="M54" s="28">
        <v>0</v>
      </c>
      <c r="N54" s="28"/>
      <c r="O54" s="28">
        <v>4705532861</v>
      </c>
      <c r="P54" s="28"/>
      <c r="Q54" s="28">
        <v>0</v>
      </c>
      <c r="R54" s="28"/>
      <c r="S54" s="28">
        <f t="shared" si="4"/>
        <v>4705532861</v>
      </c>
      <c r="T54" s="24"/>
      <c r="U54" s="1">
        <f t="shared" si="3"/>
        <v>-5.9982465709659417E-3</v>
      </c>
    </row>
    <row r="55" spans="1:21" s="38" customFormat="1" ht="21.75" thickBot="1" x14ac:dyDescent="0.6">
      <c r="A55" s="38" t="s">
        <v>15</v>
      </c>
      <c r="C55" s="27">
        <f>SUM(C8:C54)</f>
        <v>25387130743</v>
      </c>
      <c r="D55" s="3"/>
      <c r="E55" s="29">
        <f>SUM(E8:E54)</f>
        <v>-1209392674198</v>
      </c>
      <c r="F55" s="6"/>
      <c r="G55" s="29">
        <f>SUM(G8:G54)</f>
        <v>30409360071</v>
      </c>
      <c r="H55" s="6"/>
      <c r="I55" s="29">
        <f>SUM(I8:I54)</f>
        <v>-1153596183384</v>
      </c>
      <c r="J55" s="3"/>
      <c r="K55" s="39">
        <f>SUM(K8:K54)</f>
        <v>1.0000000000000002</v>
      </c>
      <c r="L55" s="3"/>
      <c r="M55" s="29">
        <f>SUM(M8:M54)</f>
        <v>48908579818</v>
      </c>
      <c r="N55" s="6"/>
      <c r="O55" s="29">
        <f>SUM(O8:O54)</f>
        <v>-911881896825</v>
      </c>
      <c r="P55" s="6"/>
      <c r="Q55" s="29">
        <f>SUM(Q8:Q54)</f>
        <v>67219136783</v>
      </c>
      <c r="R55" s="6"/>
      <c r="S55" s="29">
        <f>SUM(S8:S54)</f>
        <v>-784484733218</v>
      </c>
      <c r="T55" s="3"/>
      <c r="U55" s="39">
        <f>SUM(U8:U54)</f>
        <v>1.0000000000000002</v>
      </c>
    </row>
    <row r="56" spans="1:21" ht="19.5" thickTop="1" x14ac:dyDescent="0.45"/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K10"/>
  <sheetViews>
    <sheetView rightToLeft="1" workbookViewId="0">
      <selection activeCell="AA57" sqref="AA1:AB57"/>
    </sheetView>
  </sheetViews>
  <sheetFormatPr defaultRowHeight="18.75" x14ac:dyDescent="0.45"/>
  <cols>
    <col min="1" max="1" width="17.125" style="30" bestFit="1" customWidth="1"/>
    <col min="2" max="2" width="0.875" style="30" customWidth="1"/>
    <col min="3" max="3" width="27.125" style="30" customWidth="1"/>
    <col min="4" max="4" width="0.875" style="30" customWidth="1"/>
    <col min="5" max="5" width="32.125" style="30" bestFit="1" customWidth="1"/>
    <col min="6" max="6" width="0.875" style="30" customWidth="1"/>
    <col min="7" max="7" width="27.875" style="30" bestFit="1" customWidth="1"/>
    <col min="8" max="8" width="0.875" style="30" customWidth="1"/>
    <col min="9" max="9" width="32.125" style="30" bestFit="1" customWidth="1"/>
    <col min="10" max="10" width="0.875" style="30" customWidth="1"/>
    <col min="11" max="11" width="27.875" style="30" bestFit="1" customWidth="1"/>
    <col min="12" max="12" width="0.875" style="30" customWidth="1"/>
    <col min="13" max="13" width="8" style="30" customWidth="1"/>
    <col min="14" max="16384" width="9" style="30"/>
  </cols>
  <sheetData>
    <row r="2" spans="1:11" ht="26.25" x14ac:dyDescent="0.45">
      <c r="A2" s="65" t="str">
        <f>+سهام!A2</f>
        <v>صندوق سرمایه‌گذاری بخشی صنایع مفید - دارونو</v>
      </c>
      <c r="B2" s="65" t="s">
        <v>0</v>
      </c>
      <c r="C2" s="65" t="s">
        <v>0</v>
      </c>
      <c r="D2" s="65" t="s">
        <v>0</v>
      </c>
      <c r="E2" s="65" t="s">
        <v>0</v>
      </c>
      <c r="F2" s="65" t="s">
        <v>0</v>
      </c>
      <c r="G2" s="65" t="s">
        <v>0</v>
      </c>
      <c r="H2" s="65" t="s">
        <v>0</v>
      </c>
      <c r="I2" s="65" t="s">
        <v>0</v>
      </c>
      <c r="J2" s="65" t="s">
        <v>0</v>
      </c>
      <c r="K2" s="65" t="s">
        <v>0</v>
      </c>
    </row>
    <row r="3" spans="1:11" ht="26.25" x14ac:dyDescent="0.45">
      <c r="A3" s="65" t="s">
        <v>24</v>
      </c>
      <c r="B3" s="65" t="s">
        <v>24</v>
      </c>
      <c r="C3" s="65" t="s">
        <v>24</v>
      </c>
      <c r="D3" s="65" t="s">
        <v>24</v>
      </c>
      <c r="E3" s="65" t="s">
        <v>24</v>
      </c>
      <c r="F3" s="65" t="s">
        <v>24</v>
      </c>
      <c r="G3" s="65" t="s">
        <v>24</v>
      </c>
      <c r="H3" s="65" t="s">
        <v>24</v>
      </c>
      <c r="I3" s="65" t="s">
        <v>24</v>
      </c>
      <c r="J3" s="65" t="s">
        <v>24</v>
      </c>
      <c r="K3" s="65" t="s">
        <v>24</v>
      </c>
    </row>
    <row r="4" spans="1:11" ht="26.25" x14ac:dyDescent="0.45">
      <c r="A4" s="65" t="str">
        <f>+سهام!A4</f>
        <v>برای ماه منتهی به 1403/12/30</v>
      </c>
      <c r="B4" s="65" t="s">
        <v>2</v>
      </c>
      <c r="C4" s="65" t="s">
        <v>2</v>
      </c>
      <c r="D4" s="65" t="s">
        <v>2</v>
      </c>
      <c r="E4" s="65" t="s">
        <v>2</v>
      </c>
      <c r="F4" s="65" t="s">
        <v>2</v>
      </c>
      <c r="G4" s="65" t="s">
        <v>2</v>
      </c>
      <c r="H4" s="65" t="s">
        <v>2</v>
      </c>
      <c r="I4" s="65" t="s">
        <v>2</v>
      </c>
      <c r="J4" s="65" t="s">
        <v>2</v>
      </c>
      <c r="K4" s="65" t="s">
        <v>2</v>
      </c>
    </row>
    <row r="6" spans="1:11" ht="27" thickBot="1" x14ac:dyDescent="0.5">
      <c r="A6" s="66" t="s">
        <v>39</v>
      </c>
      <c r="B6" s="66" t="s">
        <v>39</v>
      </c>
      <c r="C6" s="66" t="s">
        <v>39</v>
      </c>
      <c r="E6" s="66" t="s">
        <v>26</v>
      </c>
      <c r="F6" s="66" t="s">
        <v>26</v>
      </c>
      <c r="G6" s="66" t="s">
        <v>26</v>
      </c>
      <c r="I6" s="66" t="s">
        <v>27</v>
      </c>
      <c r="J6" s="66" t="s">
        <v>27</v>
      </c>
      <c r="K6" s="66" t="s">
        <v>27</v>
      </c>
    </row>
    <row r="7" spans="1:11" ht="27" thickBot="1" x14ac:dyDescent="0.5">
      <c r="A7" s="25" t="s">
        <v>40</v>
      </c>
      <c r="C7" s="25" t="s">
        <v>41</v>
      </c>
      <c r="E7" s="25" t="s">
        <v>42</v>
      </c>
      <c r="G7" s="25" t="s">
        <v>43</v>
      </c>
      <c r="I7" s="25" t="s">
        <v>42</v>
      </c>
      <c r="K7" s="25" t="s">
        <v>43</v>
      </c>
    </row>
    <row r="8" spans="1:11" ht="23.25" thickBot="1" x14ac:dyDescent="0.6">
      <c r="A8" s="31" t="s">
        <v>23</v>
      </c>
      <c r="B8" s="32"/>
      <c r="C8" s="33" t="s">
        <v>74</v>
      </c>
      <c r="D8" s="32"/>
      <c r="E8" s="34">
        <f>+'سود سپرده بانکی'!G9</f>
        <v>108813846</v>
      </c>
      <c r="F8" s="35"/>
      <c r="G8" s="36">
        <f>+E8/$E$9</f>
        <v>1</v>
      </c>
      <c r="H8" s="35"/>
      <c r="I8" s="34">
        <f>+'سود سپرده بانکی'!M9</f>
        <v>47961858590</v>
      </c>
      <c r="J8" s="32"/>
      <c r="K8" s="37">
        <f>+I8/$I$9</f>
        <v>1</v>
      </c>
    </row>
    <row r="9" spans="1:11" ht="21.75" thickBot="1" x14ac:dyDescent="0.6">
      <c r="C9" s="38" t="s">
        <v>15</v>
      </c>
      <c r="D9" s="38"/>
      <c r="E9" s="27">
        <f>SUM(E8:E8)</f>
        <v>108813846</v>
      </c>
      <c r="F9" s="3"/>
      <c r="G9" s="39">
        <f>SUM(G8:G8)</f>
        <v>1</v>
      </c>
      <c r="H9" s="3"/>
      <c r="I9" s="27">
        <f>SUM(I8:I8)</f>
        <v>47961858590</v>
      </c>
      <c r="J9" s="3"/>
      <c r="K9" s="39">
        <f>SUM(K8:K8)</f>
        <v>1</v>
      </c>
    </row>
    <row r="10" spans="1:11" ht="19.5" thickTop="1" x14ac:dyDescent="0.45">
      <c r="G10" s="40"/>
    </row>
  </sheetData>
  <mergeCells count="6">
    <mergeCell ref="A2:K2"/>
    <mergeCell ref="A3:K3"/>
    <mergeCell ref="A4:K4"/>
    <mergeCell ref="A6:C6"/>
    <mergeCell ref="E6:G6"/>
    <mergeCell ref="I6:K6"/>
  </mergeCells>
  <pageMargins left="0.7" right="0.7" top="0.75" bottom="0.75" header="0.3" footer="0.3"/>
  <ignoredErrors>
    <ignoredError sqref="C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91C1C-66B0-469B-A3F3-E06C1F03A7A2}">
  <dimension ref="A2:S15"/>
  <sheetViews>
    <sheetView rightToLeft="1" topLeftCell="A2" zoomScale="85" zoomScaleNormal="85" workbookViewId="0">
      <selection activeCell="AA57" sqref="AA1:AB57"/>
    </sheetView>
  </sheetViews>
  <sheetFormatPr defaultRowHeight="18.75" x14ac:dyDescent="0.2"/>
  <cols>
    <col min="1" max="1" width="24" style="24" bestFit="1" customWidth="1"/>
    <col min="2" max="2" width="0.875" style="24" customWidth="1"/>
    <col min="3" max="3" width="17.5" style="24" customWidth="1"/>
    <col min="4" max="4" width="0.875" style="24" customWidth="1"/>
    <col min="5" max="5" width="30.625" style="24" customWidth="1"/>
    <col min="6" max="6" width="0.875" style="24" customWidth="1"/>
    <col min="7" max="7" width="21" style="24" customWidth="1"/>
    <col min="8" max="8" width="0.875" style="24" customWidth="1"/>
    <col min="9" max="9" width="20.125" style="24" customWidth="1"/>
    <col min="10" max="10" width="0.875" style="24" customWidth="1"/>
    <col min="11" max="11" width="17.5" style="24" customWidth="1"/>
    <col min="12" max="12" width="0.875" style="24" customWidth="1"/>
    <col min="13" max="13" width="21" style="24" customWidth="1"/>
    <col min="14" max="14" width="0.875" style="24" customWidth="1"/>
    <col min="15" max="15" width="20.125" style="24" customWidth="1"/>
    <col min="16" max="16" width="0.875" style="24" customWidth="1"/>
    <col min="17" max="17" width="17.5" style="24" customWidth="1"/>
    <col min="18" max="18" width="0.875" style="24" customWidth="1"/>
    <col min="19" max="19" width="21" style="24" customWidth="1"/>
    <col min="20" max="20" width="0.875" style="24" customWidth="1"/>
    <col min="21" max="16384" width="9" style="24"/>
  </cols>
  <sheetData>
    <row r="2" spans="1:19" ht="26.25" x14ac:dyDescent="0.2">
      <c r="A2" s="65" t="s">
        <v>76</v>
      </c>
      <c r="B2" s="65" t="s">
        <v>0</v>
      </c>
      <c r="C2" s="65" t="s">
        <v>0</v>
      </c>
      <c r="D2" s="65" t="s">
        <v>0</v>
      </c>
      <c r="E2" s="65" t="s">
        <v>0</v>
      </c>
      <c r="F2" s="65" t="s">
        <v>0</v>
      </c>
      <c r="G2" s="65" t="s">
        <v>0</v>
      </c>
      <c r="H2" s="65" t="s">
        <v>0</v>
      </c>
      <c r="I2" s="65" t="s">
        <v>0</v>
      </c>
      <c r="J2" s="65" t="s">
        <v>0</v>
      </c>
      <c r="K2" s="65" t="s">
        <v>0</v>
      </c>
      <c r="L2" s="65" t="s">
        <v>0</v>
      </c>
      <c r="M2" s="65" t="s">
        <v>0</v>
      </c>
      <c r="N2" s="65" t="s">
        <v>0</v>
      </c>
      <c r="O2" s="65" t="s">
        <v>0</v>
      </c>
      <c r="P2" s="65" t="s">
        <v>0</v>
      </c>
      <c r="Q2" s="65" t="s">
        <v>0</v>
      </c>
      <c r="R2" s="65" t="s">
        <v>0</v>
      </c>
      <c r="S2" s="65" t="s">
        <v>0</v>
      </c>
    </row>
    <row r="3" spans="1:19" ht="26.25" x14ac:dyDescent="0.2">
      <c r="A3" s="65" t="s">
        <v>24</v>
      </c>
      <c r="B3" s="65" t="s">
        <v>24</v>
      </c>
      <c r="C3" s="65" t="s">
        <v>24</v>
      </c>
      <c r="D3" s="65" t="s">
        <v>24</v>
      </c>
      <c r="E3" s="65" t="s">
        <v>24</v>
      </c>
      <c r="F3" s="65" t="s">
        <v>24</v>
      </c>
      <c r="G3" s="65" t="s">
        <v>24</v>
      </c>
      <c r="H3" s="65" t="s">
        <v>24</v>
      </c>
      <c r="I3" s="65" t="s">
        <v>24</v>
      </c>
      <c r="J3" s="65" t="s">
        <v>24</v>
      </c>
      <c r="K3" s="65" t="s">
        <v>24</v>
      </c>
      <c r="L3" s="65" t="s">
        <v>24</v>
      </c>
      <c r="M3" s="65" t="s">
        <v>24</v>
      </c>
      <c r="N3" s="65" t="s">
        <v>24</v>
      </c>
      <c r="O3" s="65" t="s">
        <v>24</v>
      </c>
      <c r="P3" s="65" t="s">
        <v>24</v>
      </c>
      <c r="Q3" s="65" t="s">
        <v>24</v>
      </c>
      <c r="R3" s="65" t="s">
        <v>24</v>
      </c>
      <c r="S3" s="65" t="s">
        <v>24</v>
      </c>
    </row>
    <row r="4" spans="1:19" ht="26.25" x14ac:dyDescent="0.2">
      <c r="A4" s="65" t="str">
        <f>+سهام!A4</f>
        <v>برای ماه منتهی به 1403/12/30</v>
      </c>
      <c r="B4" s="65" t="s">
        <v>2</v>
      </c>
      <c r="C4" s="65" t="s">
        <v>2</v>
      </c>
      <c r="D4" s="65" t="s">
        <v>2</v>
      </c>
      <c r="E4" s="65" t="s">
        <v>2</v>
      </c>
      <c r="F4" s="65" t="s">
        <v>2</v>
      </c>
      <c r="G4" s="65" t="s">
        <v>2</v>
      </c>
      <c r="H4" s="65" t="s">
        <v>2</v>
      </c>
      <c r="I4" s="65" t="s">
        <v>2</v>
      </c>
      <c r="J4" s="65" t="s">
        <v>2</v>
      </c>
      <c r="K4" s="65" t="s">
        <v>2</v>
      </c>
      <c r="L4" s="65" t="s">
        <v>2</v>
      </c>
      <c r="M4" s="65" t="s">
        <v>2</v>
      </c>
      <c r="N4" s="65" t="s">
        <v>2</v>
      </c>
      <c r="O4" s="65" t="s">
        <v>2</v>
      </c>
      <c r="P4" s="65" t="s">
        <v>2</v>
      </c>
      <c r="Q4" s="65" t="s">
        <v>2</v>
      </c>
      <c r="R4" s="65" t="s">
        <v>2</v>
      </c>
      <c r="S4" s="65" t="s">
        <v>2</v>
      </c>
    </row>
    <row r="6" spans="1:19" ht="27" thickBot="1" x14ac:dyDescent="0.25">
      <c r="A6" s="66" t="s">
        <v>3</v>
      </c>
      <c r="C6" s="66" t="s">
        <v>99</v>
      </c>
      <c r="D6" s="66" t="s">
        <v>99</v>
      </c>
      <c r="E6" s="66" t="s">
        <v>99</v>
      </c>
      <c r="F6" s="66" t="s">
        <v>99</v>
      </c>
      <c r="G6" s="66" t="s">
        <v>99</v>
      </c>
      <c r="I6" s="66" t="s">
        <v>26</v>
      </c>
      <c r="J6" s="66" t="s">
        <v>26</v>
      </c>
      <c r="K6" s="66" t="s">
        <v>26</v>
      </c>
      <c r="L6" s="66" t="s">
        <v>26</v>
      </c>
      <c r="M6" s="66" t="s">
        <v>26</v>
      </c>
      <c r="O6" s="66" t="s">
        <v>27</v>
      </c>
      <c r="P6" s="66" t="s">
        <v>27</v>
      </c>
      <c r="Q6" s="66" t="s">
        <v>27</v>
      </c>
      <c r="R6" s="66" t="s">
        <v>27</v>
      </c>
      <c r="S6" s="66" t="s">
        <v>27</v>
      </c>
    </row>
    <row r="7" spans="1:19" ht="27" thickBot="1" x14ac:dyDescent="0.25">
      <c r="A7" s="66" t="s">
        <v>3</v>
      </c>
      <c r="C7" s="25" t="s">
        <v>100</v>
      </c>
      <c r="E7" s="25" t="s">
        <v>101</v>
      </c>
      <c r="G7" s="25" t="s">
        <v>102</v>
      </c>
      <c r="I7" s="25" t="s">
        <v>103</v>
      </c>
      <c r="K7" s="25" t="s">
        <v>30</v>
      </c>
      <c r="M7" s="25" t="s">
        <v>104</v>
      </c>
      <c r="O7" s="25" t="s">
        <v>103</v>
      </c>
      <c r="Q7" s="25" t="s">
        <v>30</v>
      </c>
      <c r="S7" s="25" t="s">
        <v>104</v>
      </c>
    </row>
    <row r="8" spans="1:19" ht="21" x14ac:dyDescent="0.2">
      <c r="A8" s="3" t="s">
        <v>82</v>
      </c>
      <c r="C8" s="24" t="s">
        <v>112</v>
      </c>
      <c r="E8" s="26">
        <v>7659998</v>
      </c>
      <c r="G8" s="26">
        <v>1550</v>
      </c>
      <c r="I8" s="26">
        <v>11872996900</v>
      </c>
      <c r="K8" s="28">
        <v>-1536338895</v>
      </c>
      <c r="M8" s="26">
        <v>10336658005</v>
      </c>
      <c r="O8" s="26">
        <v>11872996900</v>
      </c>
      <c r="Q8" s="28">
        <v>-1536338895</v>
      </c>
      <c r="S8" s="26">
        <f>+O8+Q8</f>
        <v>10336658005</v>
      </c>
    </row>
    <row r="9" spans="1:19" ht="21" x14ac:dyDescent="0.2">
      <c r="A9" s="3" t="s">
        <v>75</v>
      </c>
      <c r="C9" s="24" t="s">
        <v>113</v>
      </c>
      <c r="E9" s="26">
        <v>56374331</v>
      </c>
      <c r="G9" s="26">
        <v>90</v>
      </c>
      <c r="I9" s="26">
        <v>5073689790</v>
      </c>
      <c r="K9" s="28">
        <v>-706008721</v>
      </c>
      <c r="M9" s="26">
        <v>4367681069</v>
      </c>
      <c r="O9" s="26">
        <v>5073689790</v>
      </c>
      <c r="Q9" s="28">
        <v>-706008721</v>
      </c>
      <c r="S9" s="26">
        <f t="shared" ref="S9:S13" si="0">+O9+Q9</f>
        <v>4367681069</v>
      </c>
    </row>
    <row r="10" spans="1:19" ht="21" x14ac:dyDescent="0.2">
      <c r="A10" s="3" t="s">
        <v>91</v>
      </c>
      <c r="C10" s="24" t="s">
        <v>113</v>
      </c>
      <c r="E10" s="26">
        <v>285748</v>
      </c>
      <c r="G10" s="26">
        <v>4400</v>
      </c>
      <c r="I10" s="26">
        <v>1257291200</v>
      </c>
      <c r="K10" s="28">
        <v>-90320347</v>
      </c>
      <c r="M10" s="26">
        <v>1166970853</v>
      </c>
      <c r="O10" s="26">
        <v>1257291200</v>
      </c>
      <c r="Q10" s="28">
        <v>-90320347</v>
      </c>
      <c r="S10" s="26">
        <f>+O10+Q10</f>
        <v>1166970853</v>
      </c>
    </row>
    <row r="11" spans="1:19" ht="21" x14ac:dyDescent="0.2">
      <c r="A11" s="3" t="s">
        <v>65</v>
      </c>
      <c r="C11" s="24" t="s">
        <v>114</v>
      </c>
      <c r="E11" s="26">
        <v>72172504</v>
      </c>
      <c r="G11" s="26">
        <v>150</v>
      </c>
      <c r="I11" s="26">
        <v>10825875600</v>
      </c>
      <c r="K11" s="28">
        <v>-1310054784</v>
      </c>
      <c r="M11" s="26">
        <v>9515820816</v>
      </c>
      <c r="O11" s="26">
        <v>10825875600</v>
      </c>
      <c r="Q11" s="28">
        <v>-1310054784</v>
      </c>
      <c r="S11" s="26">
        <f t="shared" si="0"/>
        <v>9515820816</v>
      </c>
    </row>
    <row r="12" spans="1:19" ht="21" x14ac:dyDescent="0.2">
      <c r="A12" s="3" t="s">
        <v>47</v>
      </c>
      <c r="C12" s="24" t="s">
        <v>115</v>
      </c>
      <c r="E12" s="26" t="s">
        <v>115</v>
      </c>
      <c r="G12" s="26">
        <v>0</v>
      </c>
      <c r="I12" s="26">
        <v>0</v>
      </c>
      <c r="K12" s="28">
        <v>0</v>
      </c>
      <c r="M12" s="26">
        <v>0</v>
      </c>
      <c r="O12" s="26">
        <v>11333058930</v>
      </c>
      <c r="Q12" s="28">
        <v>-1280649430</v>
      </c>
      <c r="S12" s="26">
        <f>+O12+Q12</f>
        <v>10052409500</v>
      </c>
    </row>
    <row r="13" spans="1:19" ht="21.75" thickBot="1" x14ac:dyDescent="0.25">
      <c r="A13" s="3" t="s">
        <v>80</v>
      </c>
      <c r="C13" s="24" t="s">
        <v>115</v>
      </c>
      <c r="E13" s="26" t="s">
        <v>115</v>
      </c>
      <c r="G13" s="26">
        <v>0</v>
      </c>
      <c r="I13" s="26">
        <v>0</v>
      </c>
      <c r="K13" s="28">
        <v>0</v>
      </c>
      <c r="M13" s="26">
        <v>0</v>
      </c>
      <c r="O13" s="26">
        <v>14225519880</v>
      </c>
      <c r="Q13" s="28">
        <v>-756480305</v>
      </c>
      <c r="S13" s="26">
        <f t="shared" si="0"/>
        <v>13469039575</v>
      </c>
    </row>
    <row r="14" spans="1:19" s="3" customFormat="1" ht="21.75" thickBot="1" x14ac:dyDescent="0.25">
      <c r="I14" s="27">
        <f>SUM(I8:I13)</f>
        <v>29029853490</v>
      </c>
      <c r="K14" s="29">
        <f>SUM(K8:K13)</f>
        <v>-3642722747</v>
      </c>
      <c r="M14" s="27">
        <f>SUM(M8:M13)</f>
        <v>25387130743</v>
      </c>
      <c r="O14" s="27">
        <f>SUM(O8:O13)</f>
        <v>54588432300</v>
      </c>
      <c r="Q14" s="29">
        <f>SUM(Q8:Q13)</f>
        <v>-5679852482</v>
      </c>
      <c r="S14" s="27">
        <f>SUM(S8:S13)</f>
        <v>48908579818</v>
      </c>
    </row>
    <row r="15" spans="1:19" ht="19.5" thickTop="1" x14ac:dyDescent="0.2"/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9"/>
  <sheetViews>
    <sheetView rightToLeft="1" topLeftCell="A2" workbookViewId="0">
      <selection activeCell="AA57" sqref="AA1:AB57"/>
    </sheetView>
  </sheetViews>
  <sheetFormatPr defaultRowHeight="18.75" x14ac:dyDescent="0.2"/>
  <cols>
    <col min="1" max="1" width="17.125" style="24" bestFit="1" customWidth="1"/>
    <col min="2" max="2" width="0.875" style="24" customWidth="1"/>
    <col min="3" max="3" width="18.375" style="24" customWidth="1"/>
    <col min="4" max="4" width="0.875" style="24" customWidth="1"/>
    <col min="5" max="5" width="15.75" style="24" customWidth="1"/>
    <col min="6" max="6" width="0.875" style="24" customWidth="1"/>
    <col min="7" max="7" width="18.375" style="24" customWidth="1"/>
    <col min="8" max="8" width="0.875" style="24" customWidth="1"/>
    <col min="9" max="9" width="19.25" style="24" customWidth="1"/>
    <col min="10" max="10" width="0.875" style="24" customWidth="1"/>
    <col min="11" max="11" width="14" style="24" customWidth="1"/>
    <col min="12" max="12" width="0.875" style="24" customWidth="1"/>
    <col min="13" max="13" width="19.25" style="24" customWidth="1"/>
    <col min="14" max="14" width="0.875" style="24" customWidth="1"/>
    <col min="15" max="15" width="8" style="24" customWidth="1"/>
    <col min="16" max="16384" width="9" style="24"/>
  </cols>
  <sheetData>
    <row r="2" spans="1:13" ht="26.25" x14ac:dyDescent="0.2">
      <c r="A2" s="65" t="str">
        <f>+سهام!A2</f>
        <v>صندوق سرمایه‌گذاری بخشی صنایع مفید - دارونو</v>
      </c>
      <c r="B2" s="65" t="s">
        <v>0</v>
      </c>
      <c r="C2" s="65" t="s">
        <v>0</v>
      </c>
      <c r="D2" s="65" t="s">
        <v>0</v>
      </c>
      <c r="E2" s="65" t="s">
        <v>0</v>
      </c>
      <c r="F2" s="65" t="s">
        <v>0</v>
      </c>
      <c r="G2" s="65" t="s">
        <v>0</v>
      </c>
      <c r="H2" s="65" t="s">
        <v>0</v>
      </c>
      <c r="I2" s="65" t="s">
        <v>0</v>
      </c>
      <c r="J2" s="65" t="s">
        <v>0</v>
      </c>
      <c r="K2" s="65" t="s">
        <v>0</v>
      </c>
      <c r="L2" s="65" t="s">
        <v>0</v>
      </c>
      <c r="M2" s="65" t="s">
        <v>0</v>
      </c>
    </row>
    <row r="3" spans="1:13" ht="26.25" x14ac:dyDescent="0.2">
      <c r="A3" s="65" t="s">
        <v>24</v>
      </c>
      <c r="B3" s="65" t="s">
        <v>24</v>
      </c>
      <c r="C3" s="65" t="s">
        <v>24</v>
      </c>
      <c r="D3" s="65" t="s">
        <v>24</v>
      </c>
      <c r="E3" s="65" t="s">
        <v>24</v>
      </c>
      <c r="F3" s="65" t="s">
        <v>24</v>
      </c>
      <c r="G3" s="65" t="s">
        <v>24</v>
      </c>
      <c r="H3" s="65" t="s">
        <v>24</v>
      </c>
      <c r="I3" s="65" t="s">
        <v>24</v>
      </c>
      <c r="J3" s="65" t="s">
        <v>24</v>
      </c>
      <c r="K3" s="65" t="s">
        <v>24</v>
      </c>
      <c r="L3" s="65" t="s">
        <v>24</v>
      </c>
      <c r="M3" s="65" t="s">
        <v>24</v>
      </c>
    </row>
    <row r="4" spans="1:13" ht="26.25" x14ac:dyDescent="0.2">
      <c r="A4" s="65" t="str">
        <f>+سهام!A4</f>
        <v>برای ماه منتهی به 1403/12/30</v>
      </c>
      <c r="B4" s="65" t="s">
        <v>2</v>
      </c>
      <c r="C4" s="65" t="s">
        <v>2</v>
      </c>
      <c r="D4" s="65" t="s">
        <v>2</v>
      </c>
      <c r="E4" s="65" t="s">
        <v>2</v>
      </c>
      <c r="F4" s="65" t="s">
        <v>2</v>
      </c>
      <c r="G4" s="65" t="s">
        <v>2</v>
      </c>
      <c r="H4" s="65" t="s">
        <v>2</v>
      </c>
      <c r="I4" s="65" t="s">
        <v>2</v>
      </c>
      <c r="J4" s="65" t="s">
        <v>2</v>
      </c>
      <c r="K4" s="65" t="s">
        <v>2</v>
      </c>
      <c r="L4" s="65" t="s">
        <v>2</v>
      </c>
      <c r="M4" s="65" t="s">
        <v>2</v>
      </c>
    </row>
    <row r="6" spans="1:13" ht="27" thickBot="1" x14ac:dyDescent="0.25">
      <c r="A6" s="66" t="s">
        <v>25</v>
      </c>
      <c r="B6" s="66" t="s">
        <v>25</v>
      </c>
      <c r="C6" s="66" t="s">
        <v>26</v>
      </c>
      <c r="D6" s="66" t="s">
        <v>26</v>
      </c>
      <c r="E6" s="66" t="s">
        <v>26</v>
      </c>
      <c r="F6" s="66" t="s">
        <v>26</v>
      </c>
      <c r="G6" s="66" t="s">
        <v>26</v>
      </c>
      <c r="I6" s="66" t="s">
        <v>27</v>
      </c>
      <c r="J6" s="66" t="s">
        <v>27</v>
      </c>
      <c r="K6" s="66" t="s">
        <v>27</v>
      </c>
      <c r="L6" s="66" t="s">
        <v>27</v>
      </c>
      <c r="M6" s="66" t="s">
        <v>27</v>
      </c>
    </row>
    <row r="7" spans="1:13" ht="27" thickBot="1" x14ac:dyDescent="0.25">
      <c r="A7" s="25" t="s">
        <v>28</v>
      </c>
      <c r="C7" s="25" t="s">
        <v>29</v>
      </c>
      <c r="E7" s="25" t="s">
        <v>30</v>
      </c>
      <c r="G7" s="25" t="s">
        <v>31</v>
      </c>
      <c r="I7" s="25" t="s">
        <v>29</v>
      </c>
      <c r="K7" s="25" t="s">
        <v>30</v>
      </c>
      <c r="M7" s="25" t="s">
        <v>31</v>
      </c>
    </row>
    <row r="8" spans="1:13" ht="19.5" customHeight="1" thickBot="1" x14ac:dyDescent="0.25">
      <c r="A8" s="3" t="s">
        <v>23</v>
      </c>
      <c r="C8" s="26">
        <v>108813846</v>
      </c>
      <c r="E8" s="26">
        <v>0</v>
      </c>
      <c r="G8" s="26">
        <f>+C8-E8</f>
        <v>108813846</v>
      </c>
      <c r="I8" s="26">
        <v>47961858590</v>
      </c>
      <c r="K8" s="26">
        <v>0</v>
      </c>
      <c r="M8" s="26">
        <f>+I8-K8</f>
        <v>47961858590</v>
      </c>
    </row>
    <row r="9" spans="1:13" s="3" customFormat="1" ht="21.75" thickBot="1" x14ac:dyDescent="0.25">
      <c r="A9" s="3" t="s">
        <v>15</v>
      </c>
      <c r="C9" s="27">
        <f>SUM(C8:C8)</f>
        <v>108813846</v>
      </c>
      <c r="E9" s="27">
        <f>SUM(E8:E8)</f>
        <v>0</v>
      </c>
      <c r="G9" s="27">
        <f>SUM(G8:G8)</f>
        <v>108813846</v>
      </c>
      <c r="I9" s="27">
        <f>SUM(I8:I8)</f>
        <v>47961858590</v>
      </c>
      <c r="K9" s="27">
        <f>SUM(K8:K8)</f>
        <v>0</v>
      </c>
      <c r="M9" s="27">
        <f>SUM(M8:M8)</f>
        <v>47961858590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A7E31-BA29-47A7-8A54-6A43C0D89A74}">
  <dimension ref="A2:U36"/>
  <sheetViews>
    <sheetView rightToLeft="1" topLeftCell="A16" zoomScale="90" zoomScaleNormal="90" workbookViewId="0">
      <selection activeCell="AA57" sqref="AA1:AB57"/>
    </sheetView>
  </sheetViews>
  <sheetFormatPr defaultRowHeight="22.5" x14ac:dyDescent="0.2"/>
  <cols>
    <col min="1" max="1" width="29.375" style="16" bestFit="1" customWidth="1"/>
    <col min="2" max="2" width="0.875" style="16" customWidth="1"/>
    <col min="3" max="3" width="15.75" style="16" customWidth="1"/>
    <col min="4" max="4" width="0.875" style="16" customWidth="1"/>
    <col min="5" max="5" width="19.25" style="16" customWidth="1"/>
    <col min="6" max="6" width="0.875" style="16" customWidth="1"/>
    <col min="7" max="7" width="19.25" style="16" customWidth="1"/>
    <col min="8" max="8" width="0.875" style="16" customWidth="1"/>
    <col min="9" max="9" width="24.5" style="16" customWidth="1"/>
    <col min="10" max="10" width="0.875" style="16" customWidth="1"/>
    <col min="11" max="11" width="16.625" style="16" customWidth="1"/>
    <col min="12" max="12" width="0.875" style="16" customWidth="1"/>
    <col min="13" max="13" width="20.125" style="16" customWidth="1"/>
    <col min="14" max="14" width="0.875" style="16" customWidth="1"/>
    <col min="15" max="15" width="20.125" style="16" customWidth="1"/>
    <col min="16" max="16" width="0.875" style="16" customWidth="1"/>
    <col min="17" max="17" width="24.5" style="16" customWidth="1"/>
    <col min="18" max="18" width="0.875" style="16" customWidth="1"/>
    <col min="19" max="19" width="16.125" style="16" bestFit="1" customWidth="1"/>
    <col min="20" max="20" width="15.875" style="16" bestFit="1" customWidth="1"/>
    <col min="21" max="21" width="17" style="16" bestFit="1" customWidth="1"/>
    <col min="22" max="16384" width="9" style="16"/>
  </cols>
  <sheetData>
    <row r="2" spans="1:17" ht="24" x14ac:dyDescent="0.2">
      <c r="A2" s="67" t="str">
        <f>+سهام!A2</f>
        <v>صندوق سرمایه‌گذاری بخشی صنایع مفید - دارونو</v>
      </c>
      <c r="B2" s="67" t="s">
        <v>0</v>
      </c>
      <c r="C2" s="67" t="s">
        <v>0</v>
      </c>
      <c r="D2" s="67" t="s">
        <v>0</v>
      </c>
      <c r="E2" s="67" t="s">
        <v>0</v>
      </c>
      <c r="F2" s="67" t="s">
        <v>0</v>
      </c>
      <c r="G2" s="67" t="s">
        <v>0</v>
      </c>
      <c r="H2" s="67" t="s">
        <v>0</v>
      </c>
      <c r="I2" s="67" t="s">
        <v>0</v>
      </c>
      <c r="J2" s="67" t="s">
        <v>0</v>
      </c>
      <c r="K2" s="67" t="s">
        <v>0</v>
      </c>
      <c r="L2" s="67" t="s">
        <v>0</v>
      </c>
      <c r="M2" s="67" t="s">
        <v>0</v>
      </c>
      <c r="N2" s="67" t="s">
        <v>0</v>
      </c>
      <c r="O2" s="67" t="s">
        <v>0</v>
      </c>
      <c r="P2" s="67" t="s">
        <v>0</v>
      </c>
      <c r="Q2" s="67" t="s">
        <v>0</v>
      </c>
    </row>
    <row r="3" spans="1:17" ht="24" x14ac:dyDescent="0.2">
      <c r="A3" s="67" t="s">
        <v>24</v>
      </c>
      <c r="B3" s="67" t="s">
        <v>24</v>
      </c>
      <c r="C3" s="67" t="s">
        <v>24</v>
      </c>
      <c r="D3" s="67" t="s">
        <v>24</v>
      </c>
      <c r="E3" s="67" t="s">
        <v>24</v>
      </c>
      <c r="F3" s="67" t="s">
        <v>24</v>
      </c>
      <c r="G3" s="67" t="s">
        <v>24</v>
      </c>
      <c r="H3" s="67" t="s">
        <v>24</v>
      </c>
      <c r="I3" s="67" t="s">
        <v>24</v>
      </c>
      <c r="J3" s="67" t="s">
        <v>24</v>
      </c>
      <c r="K3" s="67" t="s">
        <v>24</v>
      </c>
      <c r="L3" s="67" t="s">
        <v>24</v>
      </c>
      <c r="M3" s="67" t="s">
        <v>24</v>
      </c>
      <c r="N3" s="67" t="s">
        <v>24</v>
      </c>
      <c r="O3" s="67" t="s">
        <v>24</v>
      </c>
      <c r="P3" s="67" t="s">
        <v>24</v>
      </c>
      <c r="Q3" s="67" t="s">
        <v>24</v>
      </c>
    </row>
    <row r="4" spans="1:17" ht="24" x14ac:dyDescent="0.2">
      <c r="A4" s="67" t="str">
        <f>+سهام!A4</f>
        <v>برای ماه منتهی به 1403/12/30</v>
      </c>
      <c r="B4" s="67" t="s">
        <v>2</v>
      </c>
      <c r="C4" s="67" t="s">
        <v>2</v>
      </c>
      <c r="D4" s="67" t="s">
        <v>2</v>
      </c>
      <c r="E4" s="67" t="s">
        <v>2</v>
      </c>
      <c r="F4" s="67" t="s">
        <v>2</v>
      </c>
      <c r="G4" s="67" t="s">
        <v>2</v>
      </c>
      <c r="H4" s="67" t="s">
        <v>2</v>
      </c>
      <c r="I4" s="67" t="s">
        <v>2</v>
      </c>
      <c r="J4" s="67" t="s">
        <v>2</v>
      </c>
      <c r="K4" s="67" t="s">
        <v>2</v>
      </c>
      <c r="L4" s="67" t="s">
        <v>2</v>
      </c>
      <c r="M4" s="67" t="s">
        <v>2</v>
      </c>
      <c r="N4" s="67" t="s">
        <v>2</v>
      </c>
      <c r="O4" s="67" t="s">
        <v>2</v>
      </c>
      <c r="P4" s="67" t="s">
        <v>2</v>
      </c>
      <c r="Q4" s="67" t="s">
        <v>2</v>
      </c>
    </row>
    <row r="6" spans="1:17" ht="24.75" thickBot="1" x14ac:dyDescent="0.25">
      <c r="A6" s="67" t="s">
        <v>3</v>
      </c>
      <c r="C6" s="68" t="s">
        <v>26</v>
      </c>
      <c r="D6" s="68" t="s">
        <v>26</v>
      </c>
      <c r="E6" s="68" t="s">
        <v>26</v>
      </c>
      <c r="F6" s="68" t="s">
        <v>26</v>
      </c>
      <c r="G6" s="68" t="s">
        <v>26</v>
      </c>
      <c r="H6" s="68" t="s">
        <v>26</v>
      </c>
      <c r="I6" s="68" t="s">
        <v>26</v>
      </c>
      <c r="K6" s="68" t="s">
        <v>27</v>
      </c>
      <c r="L6" s="68" t="s">
        <v>27</v>
      </c>
      <c r="M6" s="68" t="s">
        <v>27</v>
      </c>
      <c r="N6" s="68" t="s">
        <v>27</v>
      </c>
      <c r="O6" s="68" t="s">
        <v>27</v>
      </c>
      <c r="P6" s="68" t="s">
        <v>27</v>
      </c>
      <c r="Q6" s="68" t="s">
        <v>27</v>
      </c>
    </row>
    <row r="7" spans="1:17" ht="24.75" thickBot="1" x14ac:dyDescent="0.25">
      <c r="A7" s="68" t="s">
        <v>3</v>
      </c>
      <c r="C7" s="17" t="s">
        <v>7</v>
      </c>
      <c r="E7" s="17" t="s">
        <v>32</v>
      </c>
      <c r="G7" s="17" t="s">
        <v>33</v>
      </c>
      <c r="I7" s="17" t="s">
        <v>90</v>
      </c>
      <c r="K7" s="17" t="s">
        <v>7</v>
      </c>
      <c r="M7" s="17" t="s">
        <v>32</v>
      </c>
      <c r="O7" s="17" t="s">
        <v>33</v>
      </c>
      <c r="Q7" s="17" t="s">
        <v>90</v>
      </c>
    </row>
    <row r="8" spans="1:17" ht="24" x14ac:dyDescent="0.2">
      <c r="A8" s="18" t="s">
        <v>60</v>
      </c>
      <c r="C8" s="19">
        <v>0</v>
      </c>
      <c r="D8" s="19"/>
      <c r="E8" s="19">
        <v>0</v>
      </c>
      <c r="F8" s="19"/>
      <c r="G8" s="19">
        <v>0</v>
      </c>
      <c r="H8" s="19"/>
      <c r="I8" s="19">
        <v>0</v>
      </c>
      <c r="J8" s="19"/>
      <c r="K8" s="19">
        <v>36818</v>
      </c>
      <c r="L8" s="19"/>
      <c r="M8" s="19">
        <v>1407333822</v>
      </c>
      <c r="N8" s="19"/>
      <c r="O8" s="19">
        <v>1227699078</v>
      </c>
      <c r="P8" s="19"/>
      <c r="Q8" s="19">
        <v>179634744</v>
      </c>
    </row>
    <row r="9" spans="1:17" ht="24" x14ac:dyDescent="0.2">
      <c r="A9" s="18" t="s">
        <v>50</v>
      </c>
      <c r="C9" s="19">
        <v>297629</v>
      </c>
      <c r="D9" s="19"/>
      <c r="E9" s="19">
        <v>9784110654</v>
      </c>
      <c r="F9" s="19"/>
      <c r="G9" s="19">
        <v>9216703149</v>
      </c>
      <c r="H9" s="19"/>
      <c r="I9" s="19">
        <v>567407505</v>
      </c>
      <c r="J9" s="19"/>
      <c r="K9" s="19">
        <v>556696</v>
      </c>
      <c r="L9" s="19"/>
      <c r="M9" s="19">
        <v>19674161673</v>
      </c>
      <c r="N9" s="19"/>
      <c r="O9" s="19">
        <v>17239253468</v>
      </c>
      <c r="P9" s="19"/>
      <c r="Q9" s="19">
        <v>2434908205</v>
      </c>
    </row>
    <row r="10" spans="1:17" ht="24" x14ac:dyDescent="0.2">
      <c r="A10" s="18" t="s">
        <v>52</v>
      </c>
      <c r="C10" s="19">
        <v>0</v>
      </c>
      <c r="D10" s="19"/>
      <c r="E10" s="19">
        <v>0</v>
      </c>
      <c r="F10" s="19"/>
      <c r="G10" s="19">
        <v>0</v>
      </c>
      <c r="H10" s="19"/>
      <c r="I10" s="19">
        <v>0</v>
      </c>
      <c r="J10" s="19"/>
      <c r="K10" s="19">
        <v>78554</v>
      </c>
      <c r="L10" s="19"/>
      <c r="M10" s="19">
        <v>10103330045</v>
      </c>
      <c r="N10" s="19"/>
      <c r="O10" s="19">
        <v>9090478760</v>
      </c>
      <c r="P10" s="19"/>
      <c r="Q10" s="19">
        <v>1012851285</v>
      </c>
    </row>
    <row r="11" spans="1:17" ht="24" x14ac:dyDescent="0.2">
      <c r="A11" s="18" t="s">
        <v>73</v>
      </c>
      <c r="C11" s="19">
        <v>0</v>
      </c>
      <c r="D11" s="19"/>
      <c r="E11" s="19">
        <v>0</v>
      </c>
      <c r="F11" s="19"/>
      <c r="G11" s="19">
        <v>0</v>
      </c>
      <c r="H11" s="19"/>
      <c r="I11" s="19">
        <v>0</v>
      </c>
      <c r="J11" s="19"/>
      <c r="K11" s="19">
        <v>1074991</v>
      </c>
      <c r="L11" s="19"/>
      <c r="M11" s="19">
        <v>20058368872</v>
      </c>
      <c r="N11" s="19"/>
      <c r="O11" s="19">
        <v>20638293402</v>
      </c>
      <c r="P11" s="19"/>
      <c r="Q11" s="19">
        <v>-579924530</v>
      </c>
    </row>
    <row r="12" spans="1:17" ht="24" x14ac:dyDescent="0.2">
      <c r="A12" s="18" t="s">
        <v>91</v>
      </c>
      <c r="C12" s="19">
        <v>0</v>
      </c>
      <c r="D12" s="19"/>
      <c r="E12" s="19">
        <v>0</v>
      </c>
      <c r="F12" s="19"/>
      <c r="G12" s="19">
        <v>0</v>
      </c>
      <c r="H12" s="19"/>
      <c r="I12" s="19">
        <v>0</v>
      </c>
      <c r="J12" s="19"/>
      <c r="K12" s="19">
        <v>285752</v>
      </c>
      <c r="L12" s="19"/>
      <c r="M12" s="19">
        <v>15168364869</v>
      </c>
      <c r="N12" s="19"/>
      <c r="O12" s="19">
        <v>12041082582</v>
      </c>
      <c r="P12" s="19"/>
      <c r="Q12" s="19">
        <v>3127282287</v>
      </c>
    </row>
    <row r="13" spans="1:17" ht="24" x14ac:dyDescent="0.2">
      <c r="A13" s="18" t="s">
        <v>67</v>
      </c>
      <c r="C13" s="19">
        <v>0</v>
      </c>
      <c r="D13" s="19"/>
      <c r="E13" s="19">
        <v>0</v>
      </c>
      <c r="F13" s="19"/>
      <c r="G13" s="19">
        <v>0</v>
      </c>
      <c r="H13" s="19"/>
      <c r="I13" s="19">
        <v>0</v>
      </c>
      <c r="J13" s="19"/>
      <c r="K13" s="19">
        <v>228051</v>
      </c>
      <c r="L13" s="19"/>
      <c r="M13" s="19">
        <v>3223590066</v>
      </c>
      <c r="N13" s="19"/>
      <c r="O13" s="19">
        <v>3198122111</v>
      </c>
      <c r="P13" s="19"/>
      <c r="Q13" s="19">
        <v>25467955</v>
      </c>
    </row>
    <row r="14" spans="1:17" ht="24" x14ac:dyDescent="0.2">
      <c r="A14" s="18" t="s">
        <v>81</v>
      </c>
      <c r="C14" s="19">
        <v>0</v>
      </c>
      <c r="D14" s="19"/>
      <c r="E14" s="19">
        <v>0</v>
      </c>
      <c r="F14" s="19"/>
      <c r="G14" s="19">
        <v>0</v>
      </c>
      <c r="H14" s="19"/>
      <c r="I14" s="19">
        <v>0</v>
      </c>
      <c r="J14" s="19"/>
      <c r="K14" s="19">
        <v>28726</v>
      </c>
      <c r="L14" s="19"/>
      <c r="M14" s="19">
        <v>291261821</v>
      </c>
      <c r="N14" s="19"/>
      <c r="O14" s="19">
        <v>279186642</v>
      </c>
      <c r="P14" s="19"/>
      <c r="Q14" s="19">
        <v>12075179</v>
      </c>
    </row>
    <row r="15" spans="1:17" ht="24" x14ac:dyDescent="0.2">
      <c r="A15" s="18" t="s">
        <v>54</v>
      </c>
      <c r="C15" s="19">
        <v>1727208</v>
      </c>
      <c r="D15" s="19"/>
      <c r="E15" s="19">
        <v>23938240586</v>
      </c>
      <c r="F15" s="19"/>
      <c r="G15" s="19">
        <v>24498610522</v>
      </c>
      <c r="H15" s="19"/>
      <c r="I15" s="19">
        <v>-560369936</v>
      </c>
      <c r="J15" s="19"/>
      <c r="K15" s="19">
        <v>3088236</v>
      </c>
      <c r="L15" s="19"/>
      <c r="M15" s="19">
        <v>43907485785</v>
      </c>
      <c r="N15" s="19"/>
      <c r="O15" s="19">
        <v>43703952375</v>
      </c>
      <c r="P15" s="19"/>
      <c r="Q15" s="19">
        <v>203533410</v>
      </c>
    </row>
    <row r="16" spans="1:17" ht="24" x14ac:dyDescent="0.2">
      <c r="A16" s="18" t="s">
        <v>58</v>
      </c>
      <c r="C16" s="19">
        <v>0</v>
      </c>
      <c r="D16" s="19"/>
      <c r="E16" s="19">
        <v>0</v>
      </c>
      <c r="F16" s="19"/>
      <c r="G16" s="19">
        <v>0</v>
      </c>
      <c r="H16" s="19"/>
      <c r="I16" s="19">
        <v>0</v>
      </c>
      <c r="J16" s="19"/>
      <c r="K16" s="19">
        <v>288969</v>
      </c>
      <c r="L16" s="19"/>
      <c r="M16" s="19">
        <v>4923095201</v>
      </c>
      <c r="N16" s="19"/>
      <c r="O16" s="19">
        <v>4663404981</v>
      </c>
      <c r="P16" s="19"/>
      <c r="Q16" s="19">
        <v>259690220</v>
      </c>
    </row>
    <row r="17" spans="1:17" ht="24" x14ac:dyDescent="0.2">
      <c r="A17" s="18" t="s">
        <v>61</v>
      </c>
      <c r="C17" s="19">
        <v>337061</v>
      </c>
      <c r="D17" s="19"/>
      <c r="E17" s="19">
        <v>8874311399</v>
      </c>
      <c r="F17" s="19"/>
      <c r="G17" s="19">
        <v>6893761621</v>
      </c>
      <c r="H17" s="19"/>
      <c r="I17" s="19">
        <v>1980549778</v>
      </c>
      <c r="J17" s="19"/>
      <c r="K17" s="19">
        <v>650261</v>
      </c>
      <c r="L17" s="19"/>
      <c r="M17" s="19">
        <v>17392478997</v>
      </c>
      <c r="N17" s="19"/>
      <c r="O17" s="19">
        <v>13299504677</v>
      </c>
      <c r="P17" s="19"/>
      <c r="Q17" s="19">
        <v>4092974320</v>
      </c>
    </row>
    <row r="18" spans="1:17" ht="24" x14ac:dyDescent="0.2">
      <c r="A18" s="18" t="s">
        <v>62</v>
      </c>
      <c r="C18" s="19">
        <v>182302</v>
      </c>
      <c r="D18" s="19"/>
      <c r="E18" s="19">
        <v>4331093565</v>
      </c>
      <c r="F18" s="19"/>
      <c r="G18" s="19">
        <v>5065476824</v>
      </c>
      <c r="H18" s="19"/>
      <c r="I18" s="19">
        <v>-734383259</v>
      </c>
      <c r="J18" s="19"/>
      <c r="K18" s="19">
        <v>372164</v>
      </c>
      <c r="L18" s="19"/>
      <c r="M18" s="19">
        <v>10255401176</v>
      </c>
      <c r="N18" s="19"/>
      <c r="O18" s="19">
        <v>10904395819</v>
      </c>
      <c r="P18" s="19"/>
      <c r="Q18" s="19">
        <v>-648994643</v>
      </c>
    </row>
    <row r="19" spans="1:17" ht="24" x14ac:dyDescent="0.2">
      <c r="A19" s="18" t="s">
        <v>65</v>
      </c>
      <c r="C19" s="19">
        <v>0</v>
      </c>
      <c r="D19" s="19"/>
      <c r="E19" s="19">
        <v>0</v>
      </c>
      <c r="F19" s="19"/>
      <c r="G19" s="19">
        <v>0</v>
      </c>
      <c r="H19" s="19"/>
      <c r="I19" s="19">
        <v>0</v>
      </c>
      <c r="J19" s="19"/>
      <c r="K19" s="19">
        <v>7482230</v>
      </c>
      <c r="L19" s="19"/>
      <c r="M19" s="19">
        <v>19877120310</v>
      </c>
      <c r="N19" s="19"/>
      <c r="O19" s="19">
        <v>21198116796</v>
      </c>
      <c r="P19" s="19"/>
      <c r="Q19" s="19">
        <v>-1320996486</v>
      </c>
    </row>
    <row r="20" spans="1:17" ht="24" x14ac:dyDescent="0.2">
      <c r="A20" s="18" t="s">
        <v>64</v>
      </c>
      <c r="C20" s="19">
        <v>0</v>
      </c>
      <c r="D20" s="19"/>
      <c r="E20" s="19">
        <v>0</v>
      </c>
      <c r="F20" s="19"/>
      <c r="G20" s="19">
        <v>0</v>
      </c>
      <c r="H20" s="19"/>
      <c r="I20" s="19">
        <v>0</v>
      </c>
      <c r="J20" s="19"/>
      <c r="K20" s="19">
        <v>1131030</v>
      </c>
      <c r="L20" s="19"/>
      <c r="M20" s="19">
        <v>10028759417</v>
      </c>
      <c r="N20" s="19"/>
      <c r="O20" s="19">
        <v>11429586363</v>
      </c>
      <c r="P20" s="19"/>
      <c r="Q20" s="19">
        <v>-1400826946</v>
      </c>
    </row>
    <row r="21" spans="1:17" ht="24" x14ac:dyDescent="0.2">
      <c r="A21" s="18" t="s">
        <v>68</v>
      </c>
      <c r="C21" s="19">
        <v>0</v>
      </c>
      <c r="D21" s="19"/>
      <c r="E21" s="19">
        <v>0</v>
      </c>
      <c r="F21" s="19"/>
      <c r="G21" s="19">
        <v>0</v>
      </c>
      <c r="H21" s="19"/>
      <c r="I21" s="19">
        <v>0</v>
      </c>
      <c r="J21" s="19"/>
      <c r="K21" s="19">
        <v>4236959</v>
      </c>
      <c r="L21" s="19"/>
      <c r="M21" s="19">
        <v>19976831440</v>
      </c>
      <c r="N21" s="19"/>
      <c r="O21" s="19">
        <v>21553468305</v>
      </c>
      <c r="P21" s="19"/>
      <c r="Q21" s="19">
        <v>-1576636865</v>
      </c>
    </row>
    <row r="22" spans="1:17" ht="24" x14ac:dyDescent="0.2">
      <c r="A22" s="18" t="s">
        <v>46</v>
      </c>
      <c r="C22" s="19">
        <v>22970</v>
      </c>
      <c r="D22" s="19"/>
      <c r="E22" s="19">
        <v>200081545712</v>
      </c>
      <c r="F22" s="19"/>
      <c r="G22" s="19">
        <v>150169634717</v>
      </c>
      <c r="H22" s="19"/>
      <c r="I22" s="19">
        <v>49911910995</v>
      </c>
      <c r="J22" s="19"/>
      <c r="K22" s="19">
        <v>36730</v>
      </c>
      <c r="L22" s="19"/>
      <c r="M22" s="19">
        <v>319744021694</v>
      </c>
      <c r="N22" s="19"/>
      <c r="O22" s="19">
        <v>240127587421</v>
      </c>
      <c r="P22" s="19"/>
      <c r="Q22" s="19">
        <v>79616434273</v>
      </c>
    </row>
    <row r="23" spans="1:17" ht="24" x14ac:dyDescent="0.2">
      <c r="A23" s="18" t="s">
        <v>75</v>
      </c>
      <c r="C23" s="19">
        <v>1008288</v>
      </c>
      <c r="D23" s="19"/>
      <c r="E23" s="19">
        <v>10720942421</v>
      </c>
      <c r="F23" s="19"/>
      <c r="G23" s="19">
        <v>11770989933</v>
      </c>
      <c r="H23" s="19"/>
      <c r="I23" s="19">
        <v>-1050047512</v>
      </c>
      <c r="J23" s="19"/>
      <c r="K23" s="19">
        <v>1526975</v>
      </c>
      <c r="L23" s="19"/>
      <c r="M23" s="19">
        <v>16359377433</v>
      </c>
      <c r="N23" s="19"/>
      <c r="O23" s="19">
        <v>17826263282</v>
      </c>
      <c r="P23" s="19"/>
      <c r="Q23" s="19">
        <v>-1466885849</v>
      </c>
    </row>
    <row r="24" spans="1:17" ht="24" x14ac:dyDescent="0.2">
      <c r="A24" s="18" t="s">
        <v>84</v>
      </c>
      <c r="C24" s="19">
        <v>0</v>
      </c>
      <c r="D24" s="19"/>
      <c r="E24" s="19">
        <v>0</v>
      </c>
      <c r="F24" s="19"/>
      <c r="G24" s="19">
        <v>0</v>
      </c>
      <c r="H24" s="19"/>
      <c r="I24" s="19">
        <v>0</v>
      </c>
      <c r="J24" s="19"/>
      <c r="K24" s="19">
        <v>73448</v>
      </c>
      <c r="L24" s="19"/>
      <c r="M24" s="19">
        <v>9735637446</v>
      </c>
      <c r="N24" s="19"/>
      <c r="O24" s="19">
        <v>9081522630</v>
      </c>
      <c r="P24" s="19"/>
      <c r="Q24" s="19">
        <v>654114816</v>
      </c>
    </row>
    <row r="25" spans="1:17" ht="24" x14ac:dyDescent="0.2">
      <c r="A25" s="18" t="s">
        <v>66</v>
      </c>
      <c r="C25" s="19">
        <v>770552</v>
      </c>
      <c r="D25" s="19"/>
      <c r="E25" s="19">
        <v>18407906198</v>
      </c>
      <c r="F25" s="19"/>
      <c r="G25" s="19">
        <v>20107134051</v>
      </c>
      <c r="H25" s="19"/>
      <c r="I25" s="19">
        <v>-1699227853</v>
      </c>
      <c r="J25" s="19"/>
      <c r="K25" s="19">
        <v>4177729</v>
      </c>
      <c r="L25" s="19"/>
      <c r="M25" s="19">
        <v>108973108692</v>
      </c>
      <c r="N25" s="19"/>
      <c r="O25" s="19">
        <v>110863523067</v>
      </c>
      <c r="P25" s="19"/>
      <c r="Q25" s="19">
        <v>-1890414375</v>
      </c>
    </row>
    <row r="26" spans="1:17" ht="24" x14ac:dyDescent="0.2">
      <c r="A26" s="18" t="s">
        <v>98</v>
      </c>
      <c r="C26" s="19">
        <v>0</v>
      </c>
      <c r="D26" s="19"/>
      <c r="E26" s="19">
        <v>0</v>
      </c>
      <c r="F26" s="19"/>
      <c r="G26" s="19">
        <v>0</v>
      </c>
      <c r="H26" s="19"/>
      <c r="I26" s="19">
        <v>0</v>
      </c>
      <c r="J26" s="19"/>
      <c r="K26" s="19">
        <v>0</v>
      </c>
      <c r="L26" s="19"/>
      <c r="M26" s="19">
        <v>0</v>
      </c>
      <c r="N26" s="19"/>
      <c r="O26" s="19">
        <v>0</v>
      </c>
      <c r="P26" s="19"/>
      <c r="Q26" s="19">
        <v>0</v>
      </c>
    </row>
    <row r="27" spans="1:17" ht="24" x14ac:dyDescent="0.2">
      <c r="A27" s="18" t="s">
        <v>48</v>
      </c>
      <c r="C27" s="19">
        <v>0</v>
      </c>
      <c r="D27" s="19"/>
      <c r="E27" s="19">
        <v>0</v>
      </c>
      <c r="F27" s="19"/>
      <c r="G27" s="19">
        <v>0</v>
      </c>
      <c r="H27" s="19"/>
      <c r="I27" s="19">
        <v>0</v>
      </c>
      <c r="J27" s="19"/>
      <c r="K27" s="19">
        <v>12105</v>
      </c>
      <c r="L27" s="19"/>
      <c r="M27" s="19">
        <v>857694829</v>
      </c>
      <c r="N27" s="19"/>
      <c r="O27" s="19">
        <v>729717988</v>
      </c>
      <c r="P27" s="19"/>
      <c r="Q27" s="19">
        <v>127976841</v>
      </c>
    </row>
    <row r="28" spans="1:17" ht="24" x14ac:dyDescent="0.2">
      <c r="A28" s="18" t="s">
        <v>87</v>
      </c>
      <c r="C28" s="19">
        <v>0</v>
      </c>
      <c r="D28" s="19"/>
      <c r="E28" s="19">
        <v>0</v>
      </c>
      <c r="F28" s="19"/>
      <c r="G28" s="19">
        <v>0</v>
      </c>
      <c r="H28" s="19"/>
      <c r="I28" s="19">
        <v>0</v>
      </c>
      <c r="J28" s="19"/>
      <c r="K28" s="19">
        <v>800000</v>
      </c>
      <c r="L28" s="19"/>
      <c r="M28" s="19">
        <v>12206934099</v>
      </c>
      <c r="N28" s="19"/>
      <c r="O28" s="19">
        <v>10390225769</v>
      </c>
      <c r="P28" s="19"/>
      <c r="Q28" s="19">
        <v>1816708330</v>
      </c>
    </row>
    <row r="29" spans="1:17" ht="24" x14ac:dyDescent="0.2">
      <c r="A29" s="18" t="s">
        <v>51</v>
      </c>
      <c r="C29" s="19">
        <v>417755</v>
      </c>
      <c r="D29" s="19"/>
      <c r="E29" s="19">
        <v>9980281308</v>
      </c>
      <c r="F29" s="19"/>
      <c r="G29" s="19">
        <v>10839527952</v>
      </c>
      <c r="H29" s="19"/>
      <c r="I29" s="19">
        <v>-859246644</v>
      </c>
      <c r="J29" s="19"/>
      <c r="K29" s="19">
        <v>417755</v>
      </c>
      <c r="L29" s="19"/>
      <c r="M29" s="19">
        <v>9980281308</v>
      </c>
      <c r="N29" s="19"/>
      <c r="O29" s="19">
        <v>10839527952</v>
      </c>
      <c r="P29" s="19"/>
      <c r="Q29" s="19">
        <v>-859246644</v>
      </c>
    </row>
    <row r="30" spans="1:17" ht="24" x14ac:dyDescent="0.2">
      <c r="A30" s="18" t="s">
        <v>71</v>
      </c>
      <c r="C30" s="19">
        <v>10098882</v>
      </c>
      <c r="D30" s="19"/>
      <c r="E30" s="19">
        <v>50143774605</v>
      </c>
      <c r="F30" s="19"/>
      <c r="G30" s="19">
        <v>66945205532</v>
      </c>
      <c r="H30" s="19"/>
      <c r="I30" s="19">
        <v>-16801430927</v>
      </c>
      <c r="J30" s="19"/>
      <c r="K30" s="19">
        <v>10098882</v>
      </c>
      <c r="L30" s="19"/>
      <c r="M30" s="19">
        <v>50143774605</v>
      </c>
      <c r="N30" s="19"/>
      <c r="O30" s="19">
        <v>66945205532</v>
      </c>
      <c r="P30" s="19"/>
      <c r="Q30" s="19">
        <v>-16801430927</v>
      </c>
    </row>
    <row r="31" spans="1:17" ht="24" x14ac:dyDescent="0.2">
      <c r="A31" s="18" t="s">
        <v>95</v>
      </c>
      <c r="C31" s="19">
        <v>1</v>
      </c>
      <c r="D31" s="19"/>
      <c r="E31" s="19">
        <v>1</v>
      </c>
      <c r="F31" s="19"/>
      <c r="G31" s="19">
        <v>1834</v>
      </c>
      <c r="H31" s="19"/>
      <c r="I31" s="19">
        <v>-1833</v>
      </c>
      <c r="J31" s="19"/>
      <c r="K31" s="19">
        <v>1</v>
      </c>
      <c r="L31" s="19"/>
      <c r="M31" s="19">
        <v>1</v>
      </c>
      <c r="N31" s="19"/>
      <c r="O31" s="19">
        <v>1834</v>
      </c>
      <c r="P31" s="19"/>
      <c r="Q31" s="19">
        <v>-1833</v>
      </c>
    </row>
    <row r="32" spans="1:17" ht="24" x14ac:dyDescent="0.2">
      <c r="A32" s="18" t="s">
        <v>93</v>
      </c>
      <c r="C32" s="19">
        <v>16720314</v>
      </c>
      <c r="D32" s="19"/>
      <c r="E32" s="19">
        <v>31364343534</v>
      </c>
      <c r="F32" s="19"/>
      <c r="G32" s="19">
        <v>31710139279</v>
      </c>
      <c r="H32" s="19"/>
      <c r="I32" s="19">
        <v>-345795745</v>
      </c>
      <c r="J32" s="19"/>
      <c r="K32" s="19">
        <v>16720314</v>
      </c>
      <c r="L32" s="19"/>
      <c r="M32" s="19">
        <v>31364343534</v>
      </c>
      <c r="N32" s="19"/>
      <c r="O32" s="19">
        <v>31710139279</v>
      </c>
      <c r="P32" s="19"/>
      <c r="Q32" s="19">
        <v>-345795745</v>
      </c>
    </row>
    <row r="33" spans="1:21" ht="24" x14ac:dyDescent="0.2">
      <c r="A33" s="18" t="s">
        <v>49</v>
      </c>
      <c r="C33" s="19">
        <v>1</v>
      </c>
      <c r="D33" s="19"/>
      <c r="E33" s="19">
        <v>1</v>
      </c>
      <c r="F33" s="19"/>
      <c r="G33" s="19">
        <v>4499</v>
      </c>
      <c r="H33" s="19"/>
      <c r="I33" s="19">
        <v>-4498</v>
      </c>
      <c r="J33" s="19"/>
      <c r="K33" s="19">
        <v>1</v>
      </c>
      <c r="L33" s="19"/>
      <c r="M33" s="19">
        <v>1</v>
      </c>
      <c r="N33" s="19"/>
      <c r="O33" s="19">
        <v>4499</v>
      </c>
      <c r="P33" s="19"/>
      <c r="Q33" s="19">
        <v>-4498</v>
      </c>
    </row>
    <row r="34" spans="1:21" ht="24.75" thickBot="1" x14ac:dyDescent="0.25">
      <c r="A34" s="18" t="s">
        <v>86</v>
      </c>
      <c r="C34" s="19">
        <v>0</v>
      </c>
      <c r="D34" s="19"/>
      <c r="E34" s="19">
        <v>0</v>
      </c>
      <c r="F34" s="19"/>
      <c r="G34" s="19">
        <v>0</v>
      </c>
      <c r="H34" s="19"/>
      <c r="I34" s="19">
        <v>0</v>
      </c>
      <c r="J34" s="19"/>
      <c r="K34" s="19">
        <v>250000</v>
      </c>
      <c r="L34" s="19"/>
      <c r="M34" s="19">
        <v>2336017527</v>
      </c>
      <c r="N34" s="19"/>
      <c r="O34" s="19">
        <v>1789373268</v>
      </c>
      <c r="P34" s="19"/>
      <c r="Q34" s="19">
        <v>546644259</v>
      </c>
    </row>
    <row r="35" spans="1:21" s="20" customFormat="1" ht="24.75" thickBot="1" x14ac:dyDescent="0.25">
      <c r="A35" s="20" t="s">
        <v>15</v>
      </c>
      <c r="C35" s="20" t="s">
        <v>15</v>
      </c>
      <c r="E35" s="21">
        <f>SUM(E8:E34)</f>
        <v>367626549984</v>
      </c>
      <c r="G35" s="21">
        <f>SUM(G8:G34)</f>
        <v>337217189913</v>
      </c>
      <c r="I35" s="21">
        <f>SUM(I8:I34)</f>
        <v>30409360071</v>
      </c>
      <c r="K35" s="20" t="s">
        <v>15</v>
      </c>
      <c r="M35" s="21">
        <f>SUM(M8:M34)</f>
        <v>757988774663</v>
      </c>
      <c r="O35" s="21">
        <f>SUM(O8:O34)</f>
        <v>690769637880</v>
      </c>
      <c r="Q35" s="21">
        <f>SUM(Q8:Q34)</f>
        <v>67219136783</v>
      </c>
      <c r="S35" s="22"/>
      <c r="T35" s="23"/>
      <c r="U35" s="23"/>
    </row>
    <row r="36" spans="1:21" ht="23.25" thickTop="1" x14ac:dyDescent="0.2"/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56"/>
  <sheetViews>
    <sheetView rightToLeft="1" topLeftCell="A34" zoomScale="85" zoomScaleNormal="85" workbookViewId="0">
      <selection activeCell="AA57" sqref="AA1:AB57"/>
    </sheetView>
  </sheetViews>
  <sheetFormatPr defaultRowHeight="18.75" x14ac:dyDescent="0.2"/>
  <cols>
    <col min="1" max="1" width="37.375" style="4" bestFit="1" customWidth="1"/>
    <col min="2" max="2" width="0.875" style="4" customWidth="1"/>
    <col min="3" max="3" width="16.625" style="4" customWidth="1"/>
    <col min="4" max="4" width="0.875" style="4" customWidth="1"/>
    <col min="5" max="5" width="20.125" style="4" customWidth="1"/>
    <col min="6" max="6" width="0.875" style="4" customWidth="1"/>
    <col min="7" max="7" width="20.125" style="4" customWidth="1"/>
    <col min="8" max="8" width="0.875" style="4" customWidth="1"/>
    <col min="9" max="9" width="30.25" style="4" bestFit="1" customWidth="1"/>
    <col min="10" max="10" width="0.875" style="4" customWidth="1"/>
    <col min="11" max="11" width="16.625" style="4" customWidth="1"/>
    <col min="12" max="12" width="0.875" style="4" customWidth="1"/>
    <col min="13" max="13" width="20.125" style="4" customWidth="1"/>
    <col min="14" max="14" width="0.875" style="4" customWidth="1"/>
    <col min="15" max="15" width="20.125" style="4" customWidth="1"/>
    <col min="16" max="16" width="0.875" style="4" customWidth="1"/>
    <col min="17" max="17" width="29.75" style="4" customWidth="1"/>
    <col min="18" max="18" width="0.875" style="4" customWidth="1"/>
    <col min="19" max="16384" width="9" style="4"/>
  </cols>
  <sheetData>
    <row r="1" spans="1:17" x14ac:dyDescent="0.2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</row>
    <row r="2" spans="1:17" ht="26.25" x14ac:dyDescent="0.2">
      <c r="A2" s="70" t="str">
        <f>+سهام!A2</f>
        <v>صندوق سرمایه‌گذاری بخشی صنایع مفید - دارونو</v>
      </c>
      <c r="B2" s="70" t="s">
        <v>0</v>
      </c>
      <c r="C2" s="70" t="s">
        <v>0</v>
      </c>
      <c r="D2" s="70" t="s">
        <v>0</v>
      </c>
      <c r="E2" s="70" t="s">
        <v>0</v>
      </c>
      <c r="F2" s="70" t="s">
        <v>0</v>
      </c>
      <c r="G2" s="70" t="s">
        <v>0</v>
      </c>
      <c r="H2" s="70" t="s">
        <v>0</v>
      </c>
      <c r="I2" s="70" t="s">
        <v>0</v>
      </c>
      <c r="J2" s="70" t="s">
        <v>0</v>
      </c>
      <c r="K2" s="70" t="s">
        <v>0</v>
      </c>
      <c r="L2" s="70" t="s">
        <v>0</v>
      </c>
      <c r="M2" s="70" t="s">
        <v>0</v>
      </c>
      <c r="N2" s="70" t="s">
        <v>0</v>
      </c>
      <c r="O2" s="70" t="s">
        <v>0</v>
      </c>
      <c r="P2" s="70" t="s">
        <v>0</v>
      </c>
      <c r="Q2" s="70" t="s">
        <v>0</v>
      </c>
    </row>
    <row r="3" spans="1:17" ht="26.25" x14ac:dyDescent="0.2">
      <c r="A3" s="70" t="s">
        <v>24</v>
      </c>
      <c r="B3" s="70" t="s">
        <v>24</v>
      </c>
      <c r="C3" s="70" t="s">
        <v>24</v>
      </c>
      <c r="D3" s="70" t="s">
        <v>24</v>
      </c>
      <c r="E3" s="70" t="s">
        <v>24</v>
      </c>
      <c r="F3" s="70" t="s">
        <v>24</v>
      </c>
      <c r="G3" s="70" t="s">
        <v>24</v>
      </c>
      <c r="H3" s="70" t="s">
        <v>24</v>
      </c>
      <c r="I3" s="70" t="s">
        <v>24</v>
      </c>
      <c r="J3" s="70" t="s">
        <v>24</v>
      </c>
      <c r="K3" s="70" t="s">
        <v>24</v>
      </c>
      <c r="L3" s="70" t="s">
        <v>24</v>
      </c>
      <c r="M3" s="70" t="s">
        <v>24</v>
      </c>
      <c r="N3" s="70" t="s">
        <v>24</v>
      </c>
      <c r="O3" s="70" t="s">
        <v>24</v>
      </c>
      <c r="P3" s="70" t="s">
        <v>24</v>
      </c>
      <c r="Q3" s="70" t="s">
        <v>24</v>
      </c>
    </row>
    <row r="4" spans="1:17" ht="26.25" x14ac:dyDescent="0.2">
      <c r="A4" s="70" t="str">
        <f>+سهام!A4</f>
        <v>برای ماه منتهی به 1403/12/30</v>
      </c>
      <c r="B4" s="70" t="s">
        <v>2</v>
      </c>
      <c r="C4" s="70" t="s">
        <v>2</v>
      </c>
      <c r="D4" s="70" t="s">
        <v>2</v>
      </c>
      <c r="E4" s="70" t="s">
        <v>2</v>
      </c>
      <c r="F4" s="70" t="s">
        <v>2</v>
      </c>
      <c r="G4" s="70" t="s">
        <v>2</v>
      </c>
      <c r="H4" s="70" t="s">
        <v>2</v>
      </c>
      <c r="I4" s="70" t="s">
        <v>2</v>
      </c>
      <c r="J4" s="70" t="s">
        <v>2</v>
      </c>
      <c r="K4" s="70" t="s">
        <v>2</v>
      </c>
      <c r="L4" s="70" t="s">
        <v>2</v>
      </c>
      <c r="M4" s="70" t="s">
        <v>2</v>
      </c>
      <c r="N4" s="70" t="s">
        <v>2</v>
      </c>
      <c r="O4" s="70" t="s">
        <v>2</v>
      </c>
      <c r="P4" s="70" t="s">
        <v>2</v>
      </c>
      <c r="Q4" s="70" t="s">
        <v>2</v>
      </c>
    </row>
    <row r="6" spans="1:17" ht="27" thickBot="1" x14ac:dyDescent="0.25">
      <c r="A6" s="71" t="s">
        <v>3</v>
      </c>
      <c r="C6" s="71" t="s">
        <v>26</v>
      </c>
      <c r="D6" s="71" t="s">
        <v>26</v>
      </c>
      <c r="E6" s="71" t="s">
        <v>26</v>
      </c>
      <c r="F6" s="71" t="s">
        <v>26</v>
      </c>
      <c r="G6" s="71" t="s">
        <v>26</v>
      </c>
      <c r="H6" s="71" t="s">
        <v>26</v>
      </c>
      <c r="I6" s="71" t="s">
        <v>26</v>
      </c>
      <c r="K6" s="71" t="s">
        <v>27</v>
      </c>
      <c r="L6" s="71" t="s">
        <v>27</v>
      </c>
      <c r="M6" s="71" t="s">
        <v>27</v>
      </c>
      <c r="N6" s="71" t="s">
        <v>27</v>
      </c>
      <c r="O6" s="71" t="s">
        <v>27</v>
      </c>
      <c r="P6" s="71" t="s">
        <v>27</v>
      </c>
      <c r="Q6" s="71" t="s">
        <v>27</v>
      </c>
    </row>
    <row r="7" spans="1:17" ht="27" thickBot="1" x14ac:dyDescent="0.25">
      <c r="A7" s="71" t="s">
        <v>3</v>
      </c>
      <c r="C7" s="13" t="s">
        <v>7</v>
      </c>
      <c r="E7" s="13" t="s">
        <v>32</v>
      </c>
      <c r="G7" s="13" t="s">
        <v>33</v>
      </c>
      <c r="I7" s="13" t="s">
        <v>34</v>
      </c>
      <c r="K7" s="13" t="s">
        <v>7</v>
      </c>
      <c r="M7" s="13" t="s">
        <v>32</v>
      </c>
      <c r="O7" s="13" t="s">
        <v>33</v>
      </c>
      <c r="Q7" s="13" t="s">
        <v>34</v>
      </c>
    </row>
    <row r="8" spans="1:17" ht="21" x14ac:dyDescent="0.2">
      <c r="A8" s="2" t="s">
        <v>67</v>
      </c>
      <c r="C8" s="5">
        <v>19870613</v>
      </c>
      <c r="D8" s="5"/>
      <c r="E8" s="5">
        <v>252435452857</v>
      </c>
      <c r="F8" s="5"/>
      <c r="G8" s="5">
        <v>275150693137</v>
      </c>
      <c r="H8" s="5"/>
      <c r="I8" s="5">
        <v>-22715240280</v>
      </c>
      <c r="J8" s="5"/>
      <c r="K8" s="5">
        <v>19870613</v>
      </c>
      <c r="L8" s="5"/>
      <c r="M8" s="5">
        <v>252435452857</v>
      </c>
      <c r="N8" s="5"/>
      <c r="O8" s="5">
        <v>278659803354</v>
      </c>
      <c r="P8" s="5"/>
      <c r="Q8" s="5">
        <v>-26224350497</v>
      </c>
    </row>
    <row r="9" spans="1:17" s="56" customFormat="1" ht="21" x14ac:dyDescent="0.2">
      <c r="A9" s="2" t="s">
        <v>81</v>
      </c>
      <c r="C9" s="5">
        <v>12933541</v>
      </c>
      <c r="D9" s="5"/>
      <c r="E9" s="5">
        <v>144636597350</v>
      </c>
      <c r="F9" s="5"/>
      <c r="G9" s="5">
        <v>131394313325</v>
      </c>
      <c r="H9" s="5"/>
      <c r="I9" s="5">
        <v>13242284025</v>
      </c>
      <c r="J9" s="5"/>
      <c r="K9" s="5">
        <v>12933541</v>
      </c>
      <c r="L9" s="5"/>
      <c r="M9" s="5">
        <v>144636597350</v>
      </c>
      <c r="N9" s="5"/>
      <c r="O9" s="5">
        <v>125700476158</v>
      </c>
      <c r="P9" s="5"/>
      <c r="Q9" s="5">
        <v>18936121192</v>
      </c>
    </row>
    <row r="10" spans="1:17" s="56" customFormat="1" ht="21" x14ac:dyDescent="0.2">
      <c r="A10" s="2" t="s">
        <v>54</v>
      </c>
      <c r="C10" s="5">
        <v>27373726</v>
      </c>
      <c r="D10" s="5"/>
      <c r="E10" s="5">
        <v>341768305268</v>
      </c>
      <c r="F10" s="5"/>
      <c r="G10" s="5">
        <v>391435492991</v>
      </c>
      <c r="H10" s="5"/>
      <c r="I10" s="5">
        <v>-49667187723</v>
      </c>
      <c r="J10" s="5"/>
      <c r="K10" s="5">
        <v>27373726</v>
      </c>
      <c r="L10" s="5"/>
      <c r="M10" s="5">
        <v>341768305268</v>
      </c>
      <c r="N10" s="5"/>
      <c r="O10" s="5">
        <v>388267221812</v>
      </c>
      <c r="P10" s="5"/>
      <c r="Q10" s="5">
        <v>-46498916544</v>
      </c>
    </row>
    <row r="11" spans="1:17" s="56" customFormat="1" ht="21" x14ac:dyDescent="0.2">
      <c r="A11" s="2" t="s">
        <v>82</v>
      </c>
      <c r="C11" s="5">
        <v>7659998</v>
      </c>
      <c r="D11" s="5"/>
      <c r="E11" s="5">
        <v>70052673309</v>
      </c>
      <c r="F11" s="5"/>
      <c r="G11" s="5">
        <v>100053492096</v>
      </c>
      <c r="H11" s="5"/>
      <c r="I11" s="5">
        <v>-30000818787</v>
      </c>
      <c r="J11" s="5"/>
      <c r="K11" s="5">
        <v>7659998</v>
      </c>
      <c r="L11" s="5"/>
      <c r="M11" s="5">
        <v>70052673309</v>
      </c>
      <c r="N11" s="5"/>
      <c r="O11" s="5">
        <v>98306756401</v>
      </c>
      <c r="P11" s="5"/>
      <c r="Q11" s="5">
        <v>-28254083092</v>
      </c>
    </row>
    <row r="12" spans="1:17" s="56" customFormat="1" ht="21" x14ac:dyDescent="0.2">
      <c r="A12" s="2" t="s">
        <v>55</v>
      </c>
      <c r="C12" s="5">
        <v>33650720</v>
      </c>
      <c r="D12" s="5"/>
      <c r="E12" s="5">
        <v>58170416398</v>
      </c>
      <c r="F12" s="5"/>
      <c r="G12" s="5">
        <v>71717868175</v>
      </c>
      <c r="H12" s="5"/>
      <c r="I12" s="5">
        <v>-13547451777</v>
      </c>
      <c r="J12" s="5"/>
      <c r="K12" s="5">
        <v>33650720</v>
      </c>
      <c r="L12" s="5"/>
      <c r="M12" s="5">
        <v>58170416398</v>
      </c>
      <c r="N12" s="5"/>
      <c r="O12" s="5">
        <v>65802951709</v>
      </c>
      <c r="P12" s="5"/>
      <c r="Q12" s="5">
        <v>-7632535311</v>
      </c>
    </row>
    <row r="13" spans="1:17" s="56" customFormat="1" ht="21" x14ac:dyDescent="0.2">
      <c r="A13" s="2" t="s">
        <v>69</v>
      </c>
      <c r="C13" s="5">
        <v>7934837</v>
      </c>
      <c r="D13" s="5"/>
      <c r="E13" s="5">
        <v>141267358733</v>
      </c>
      <c r="F13" s="5"/>
      <c r="G13" s="5">
        <v>158856761857</v>
      </c>
      <c r="H13" s="5"/>
      <c r="I13" s="5">
        <v>-17589403124</v>
      </c>
      <c r="J13" s="5"/>
      <c r="K13" s="5">
        <v>7934837</v>
      </c>
      <c r="L13" s="5"/>
      <c r="M13" s="5">
        <v>141267358733</v>
      </c>
      <c r="N13" s="5"/>
      <c r="O13" s="5">
        <v>170689713679</v>
      </c>
      <c r="P13" s="5"/>
      <c r="Q13" s="5">
        <v>-29422354946</v>
      </c>
    </row>
    <row r="14" spans="1:17" s="56" customFormat="1" ht="21" x14ac:dyDescent="0.2">
      <c r="A14" s="2" t="s">
        <v>65</v>
      </c>
      <c r="C14" s="5">
        <v>72172504</v>
      </c>
      <c r="D14" s="5"/>
      <c r="E14" s="5">
        <v>140042487478</v>
      </c>
      <c r="F14" s="5"/>
      <c r="G14" s="5">
        <v>184594938667</v>
      </c>
      <c r="H14" s="5"/>
      <c r="I14" s="5">
        <v>-44552451189</v>
      </c>
      <c r="J14" s="5"/>
      <c r="K14" s="5">
        <v>72172504</v>
      </c>
      <c r="L14" s="5"/>
      <c r="M14" s="5">
        <v>140042487478</v>
      </c>
      <c r="N14" s="5"/>
      <c r="O14" s="5">
        <v>204473948103</v>
      </c>
      <c r="P14" s="5"/>
      <c r="Q14" s="5">
        <v>-64431460625</v>
      </c>
    </row>
    <row r="15" spans="1:17" s="56" customFormat="1" ht="21" x14ac:dyDescent="0.2">
      <c r="A15" s="2" t="s">
        <v>64</v>
      </c>
      <c r="C15" s="5">
        <v>12165628</v>
      </c>
      <c r="D15" s="5"/>
      <c r="E15" s="5">
        <v>87555075797</v>
      </c>
      <c r="F15" s="5"/>
      <c r="G15" s="5">
        <v>109927574446</v>
      </c>
      <c r="H15" s="5"/>
      <c r="I15" s="5">
        <v>-22372498649</v>
      </c>
      <c r="J15" s="5"/>
      <c r="K15" s="5">
        <v>12165628</v>
      </c>
      <c r="L15" s="5"/>
      <c r="M15" s="5">
        <v>87555075797</v>
      </c>
      <c r="N15" s="5"/>
      <c r="O15" s="5">
        <v>122939352412</v>
      </c>
      <c r="P15" s="5"/>
      <c r="Q15" s="5">
        <v>-35384276615</v>
      </c>
    </row>
    <row r="16" spans="1:17" s="56" customFormat="1" ht="21" x14ac:dyDescent="0.2">
      <c r="A16" s="2" t="s">
        <v>71</v>
      </c>
      <c r="C16" s="5">
        <v>10490769</v>
      </c>
      <c r="D16" s="5"/>
      <c r="E16" s="5">
        <v>49305233715</v>
      </c>
      <c r="F16" s="5"/>
      <c r="G16" s="5">
        <v>49308164302</v>
      </c>
      <c r="H16" s="5"/>
      <c r="I16" s="5">
        <v>-2930587</v>
      </c>
      <c r="J16" s="5"/>
      <c r="K16" s="5">
        <v>10490769</v>
      </c>
      <c r="L16" s="5"/>
      <c r="M16" s="5">
        <v>49305233715</v>
      </c>
      <c r="N16" s="5"/>
      <c r="O16" s="5">
        <v>69543013455</v>
      </c>
      <c r="P16" s="5"/>
      <c r="Q16" s="5">
        <v>-20237779740</v>
      </c>
    </row>
    <row r="17" spans="1:17" s="56" customFormat="1" ht="21" x14ac:dyDescent="0.2">
      <c r="A17" s="2" t="s">
        <v>68</v>
      </c>
      <c r="C17" s="5">
        <v>50963041</v>
      </c>
      <c r="D17" s="5"/>
      <c r="E17" s="5">
        <v>219863579332</v>
      </c>
      <c r="F17" s="5"/>
      <c r="G17" s="5">
        <v>244889525919</v>
      </c>
      <c r="H17" s="5"/>
      <c r="I17" s="5">
        <v>-25025946587</v>
      </c>
      <c r="J17" s="5"/>
      <c r="K17" s="5">
        <v>50963041</v>
      </c>
      <c r="L17" s="5"/>
      <c r="M17" s="5">
        <v>219863579332</v>
      </c>
      <c r="N17" s="5"/>
      <c r="O17" s="5">
        <v>259249685729</v>
      </c>
      <c r="P17" s="5"/>
      <c r="Q17" s="5">
        <v>-39386106397</v>
      </c>
    </row>
    <row r="18" spans="1:17" s="56" customFormat="1" ht="21" x14ac:dyDescent="0.2">
      <c r="A18" s="2" t="s">
        <v>59</v>
      </c>
      <c r="C18" s="5">
        <v>4294132</v>
      </c>
      <c r="D18" s="5"/>
      <c r="E18" s="5">
        <v>166986924499</v>
      </c>
      <c r="F18" s="5"/>
      <c r="G18" s="5">
        <v>183122164136</v>
      </c>
      <c r="H18" s="5"/>
      <c r="I18" s="5">
        <v>-16135239637</v>
      </c>
      <c r="J18" s="5"/>
      <c r="K18" s="5">
        <v>4294132</v>
      </c>
      <c r="L18" s="5"/>
      <c r="M18" s="5">
        <v>166986924499</v>
      </c>
      <c r="N18" s="5"/>
      <c r="O18" s="5">
        <v>166976975528</v>
      </c>
      <c r="P18" s="5"/>
      <c r="Q18" s="5">
        <v>9948971</v>
      </c>
    </row>
    <row r="19" spans="1:17" s="56" customFormat="1" ht="21" x14ac:dyDescent="0.2">
      <c r="A19" s="2" t="s">
        <v>95</v>
      </c>
      <c r="C19" s="5">
        <v>37141062</v>
      </c>
      <c r="D19" s="5"/>
      <c r="E19" s="5">
        <v>30311379671</v>
      </c>
      <c r="F19" s="5"/>
      <c r="G19" s="5">
        <v>58075274057</v>
      </c>
      <c r="H19" s="5"/>
      <c r="I19" s="5">
        <v>-27763894386</v>
      </c>
      <c r="J19" s="5"/>
      <c r="K19" s="5">
        <v>37141062</v>
      </c>
      <c r="L19" s="5"/>
      <c r="M19" s="5">
        <v>30311379671</v>
      </c>
      <c r="N19" s="5"/>
      <c r="O19" s="5">
        <v>68116707708</v>
      </c>
      <c r="P19" s="5"/>
      <c r="Q19" s="5">
        <v>-37805328037</v>
      </c>
    </row>
    <row r="20" spans="1:17" s="56" customFormat="1" ht="21" x14ac:dyDescent="0.2">
      <c r="A20" s="2" t="s">
        <v>94</v>
      </c>
      <c r="C20" s="5">
        <v>72003031</v>
      </c>
      <c r="D20" s="5"/>
      <c r="E20" s="5">
        <v>35930455709</v>
      </c>
      <c r="F20" s="5"/>
      <c r="G20" s="5">
        <v>81881357232</v>
      </c>
      <c r="H20" s="5"/>
      <c r="I20" s="5">
        <v>-45950901523</v>
      </c>
      <c r="J20" s="5"/>
      <c r="K20" s="5">
        <v>72003031</v>
      </c>
      <c r="L20" s="5"/>
      <c r="M20" s="5">
        <v>35930455709</v>
      </c>
      <c r="N20" s="5"/>
      <c r="O20" s="5">
        <v>77691270449</v>
      </c>
      <c r="P20" s="5"/>
      <c r="Q20" s="5">
        <v>-41760814740</v>
      </c>
    </row>
    <row r="21" spans="1:17" s="56" customFormat="1" ht="21" x14ac:dyDescent="0.2">
      <c r="A21" s="2" t="s">
        <v>92</v>
      </c>
      <c r="C21" s="5">
        <v>490000</v>
      </c>
      <c r="D21" s="5"/>
      <c r="E21" s="5">
        <v>3492395865</v>
      </c>
      <c r="F21" s="5"/>
      <c r="G21" s="5">
        <v>4505531625</v>
      </c>
      <c r="H21" s="5"/>
      <c r="I21" s="5">
        <v>-1013135760</v>
      </c>
      <c r="J21" s="5"/>
      <c r="K21" s="5">
        <v>490000</v>
      </c>
      <c r="L21" s="5"/>
      <c r="M21" s="5">
        <v>3492395865</v>
      </c>
      <c r="N21" s="5"/>
      <c r="O21" s="5">
        <v>3605260604</v>
      </c>
      <c r="P21" s="5"/>
      <c r="Q21" s="5">
        <v>-112864739</v>
      </c>
    </row>
    <row r="22" spans="1:17" s="56" customFormat="1" ht="21" x14ac:dyDescent="0.2">
      <c r="A22" s="2" t="s">
        <v>96</v>
      </c>
      <c r="C22" s="5">
        <v>1000000</v>
      </c>
      <c r="D22" s="5"/>
      <c r="E22" s="5">
        <v>2951334450</v>
      </c>
      <c r="F22" s="5"/>
      <c r="G22" s="5">
        <v>3532853700</v>
      </c>
      <c r="H22" s="5"/>
      <c r="I22" s="5">
        <v>-581519250</v>
      </c>
      <c r="J22" s="5"/>
      <c r="K22" s="5">
        <v>1000000</v>
      </c>
      <c r="L22" s="5"/>
      <c r="M22" s="5">
        <v>2951334450</v>
      </c>
      <c r="N22" s="5"/>
      <c r="O22" s="5">
        <v>3552315400</v>
      </c>
      <c r="P22" s="5"/>
      <c r="Q22" s="5">
        <v>-600980950</v>
      </c>
    </row>
    <row r="23" spans="1:17" s="56" customFormat="1" ht="21" x14ac:dyDescent="0.2">
      <c r="A23" s="2" t="s">
        <v>77</v>
      </c>
      <c r="C23" s="5">
        <v>9112312</v>
      </c>
      <c r="D23" s="5"/>
      <c r="E23" s="5">
        <v>237774960769</v>
      </c>
      <c r="F23" s="5"/>
      <c r="G23" s="5">
        <v>272212836964</v>
      </c>
      <c r="H23" s="5"/>
      <c r="I23" s="5">
        <v>-34437876195</v>
      </c>
      <c r="J23" s="5"/>
      <c r="K23" s="5">
        <v>9112312</v>
      </c>
      <c r="L23" s="5"/>
      <c r="M23" s="5">
        <v>237774960769</v>
      </c>
      <c r="N23" s="5"/>
      <c r="O23" s="5">
        <v>272816088080</v>
      </c>
      <c r="P23" s="5"/>
      <c r="Q23" s="5">
        <v>-35041127311</v>
      </c>
    </row>
    <row r="24" spans="1:17" s="56" customFormat="1" ht="21" x14ac:dyDescent="0.2">
      <c r="A24" s="2" t="s">
        <v>51</v>
      </c>
      <c r="C24" s="5">
        <v>11484712</v>
      </c>
      <c r="D24" s="5"/>
      <c r="E24" s="5">
        <v>285409449090</v>
      </c>
      <c r="F24" s="5"/>
      <c r="G24" s="5">
        <v>296908033463</v>
      </c>
      <c r="H24" s="5"/>
      <c r="I24" s="5">
        <v>-11498584373</v>
      </c>
      <c r="J24" s="5"/>
      <c r="K24" s="5">
        <v>11484712</v>
      </c>
      <c r="L24" s="5"/>
      <c r="M24" s="5">
        <v>285409449090</v>
      </c>
      <c r="N24" s="5"/>
      <c r="O24" s="5">
        <v>297994893655</v>
      </c>
      <c r="P24" s="5"/>
      <c r="Q24" s="5">
        <v>-12585444565</v>
      </c>
    </row>
    <row r="25" spans="1:17" s="56" customFormat="1" ht="21" x14ac:dyDescent="0.2">
      <c r="A25" s="2" t="s">
        <v>57</v>
      </c>
      <c r="C25" s="5">
        <v>12533469</v>
      </c>
      <c r="D25" s="5"/>
      <c r="E25" s="5">
        <v>464716778257</v>
      </c>
      <c r="F25" s="5"/>
      <c r="G25" s="5">
        <v>504357814064</v>
      </c>
      <c r="H25" s="5"/>
      <c r="I25" s="5">
        <v>-39641035807</v>
      </c>
      <c r="J25" s="5"/>
      <c r="K25" s="5">
        <v>12533469</v>
      </c>
      <c r="L25" s="5"/>
      <c r="M25" s="5">
        <v>464716778257</v>
      </c>
      <c r="N25" s="5"/>
      <c r="O25" s="5">
        <v>370884002701</v>
      </c>
      <c r="P25" s="5"/>
      <c r="Q25" s="5">
        <v>93832775556</v>
      </c>
    </row>
    <row r="26" spans="1:17" s="56" customFormat="1" ht="21" x14ac:dyDescent="0.2">
      <c r="A26" s="2" t="s">
        <v>58</v>
      </c>
      <c r="C26" s="5">
        <v>22099040</v>
      </c>
      <c r="D26" s="5"/>
      <c r="E26" s="5">
        <v>316991756774</v>
      </c>
      <c r="F26" s="5"/>
      <c r="G26" s="5">
        <v>349742493497</v>
      </c>
      <c r="H26" s="5"/>
      <c r="I26" s="5">
        <v>-32750736723</v>
      </c>
      <c r="J26" s="5"/>
      <c r="K26" s="5">
        <v>22099040</v>
      </c>
      <c r="L26" s="5"/>
      <c r="M26" s="5">
        <v>316991756774</v>
      </c>
      <c r="N26" s="5"/>
      <c r="O26" s="5">
        <v>356787393947</v>
      </c>
      <c r="P26" s="5"/>
      <c r="Q26" s="5">
        <v>-39795637173</v>
      </c>
    </row>
    <row r="27" spans="1:17" s="56" customFormat="1" ht="21" x14ac:dyDescent="0.2">
      <c r="A27" s="2" t="s">
        <v>61</v>
      </c>
      <c r="C27" s="5">
        <v>16341575</v>
      </c>
      <c r="D27" s="5"/>
      <c r="E27" s="5">
        <v>426738880858</v>
      </c>
      <c r="F27" s="5"/>
      <c r="G27" s="5">
        <v>427983850956</v>
      </c>
      <c r="H27" s="5"/>
      <c r="I27" s="5">
        <v>-1244970098</v>
      </c>
      <c r="J27" s="5"/>
      <c r="K27" s="5">
        <v>16341575</v>
      </c>
      <c r="L27" s="5"/>
      <c r="M27" s="5">
        <v>426738880858</v>
      </c>
      <c r="N27" s="5"/>
      <c r="O27" s="5">
        <v>334227105862</v>
      </c>
      <c r="P27" s="5"/>
      <c r="Q27" s="5">
        <v>92511774996</v>
      </c>
    </row>
    <row r="28" spans="1:17" s="56" customFormat="1" ht="21" x14ac:dyDescent="0.2">
      <c r="A28" s="2" t="s">
        <v>62</v>
      </c>
      <c r="C28" s="5">
        <v>31219664</v>
      </c>
      <c r="D28" s="5"/>
      <c r="E28" s="5">
        <v>741710377281</v>
      </c>
      <c r="F28" s="5"/>
      <c r="G28" s="5">
        <v>867862568675</v>
      </c>
      <c r="H28" s="5"/>
      <c r="I28" s="5">
        <v>-126152191394</v>
      </c>
      <c r="J28" s="5"/>
      <c r="K28" s="5">
        <v>31219664</v>
      </c>
      <c r="L28" s="5"/>
      <c r="M28" s="5">
        <v>741710377281</v>
      </c>
      <c r="N28" s="5"/>
      <c r="O28" s="5">
        <v>867475313098</v>
      </c>
      <c r="P28" s="5"/>
      <c r="Q28" s="5">
        <v>-125764935817</v>
      </c>
    </row>
    <row r="29" spans="1:17" s="56" customFormat="1" ht="21" x14ac:dyDescent="0.2">
      <c r="A29" s="2" t="s">
        <v>60</v>
      </c>
      <c r="C29" s="5">
        <v>11841944</v>
      </c>
      <c r="D29" s="5"/>
      <c r="E29" s="5">
        <v>379394943282</v>
      </c>
      <c r="F29" s="5"/>
      <c r="G29" s="5">
        <v>434370053488</v>
      </c>
      <c r="H29" s="5"/>
      <c r="I29" s="5">
        <v>-54975110206</v>
      </c>
      <c r="J29" s="5"/>
      <c r="K29" s="5">
        <v>11841944</v>
      </c>
      <c r="L29" s="5"/>
      <c r="M29" s="5">
        <v>379394943282</v>
      </c>
      <c r="N29" s="5"/>
      <c r="O29" s="5">
        <v>395988393651</v>
      </c>
      <c r="P29" s="5"/>
      <c r="Q29" s="5">
        <v>-16593450369</v>
      </c>
    </row>
    <row r="30" spans="1:17" s="56" customFormat="1" ht="21" x14ac:dyDescent="0.2">
      <c r="A30" s="2" t="s">
        <v>50</v>
      </c>
      <c r="C30" s="5">
        <v>8730349</v>
      </c>
      <c r="D30" s="5"/>
      <c r="E30" s="5">
        <v>259484262361</v>
      </c>
      <c r="F30" s="5"/>
      <c r="G30" s="5">
        <v>318343842728</v>
      </c>
      <c r="H30" s="5"/>
      <c r="I30" s="5">
        <v>-58859580367</v>
      </c>
      <c r="J30" s="5"/>
      <c r="K30" s="5">
        <v>8730349</v>
      </c>
      <c r="L30" s="5"/>
      <c r="M30" s="5">
        <v>259484262361</v>
      </c>
      <c r="N30" s="5"/>
      <c r="O30" s="5">
        <v>270353477165</v>
      </c>
      <c r="P30" s="5"/>
      <c r="Q30" s="5">
        <v>-10869214804</v>
      </c>
    </row>
    <row r="31" spans="1:17" s="56" customFormat="1" ht="21" x14ac:dyDescent="0.2">
      <c r="A31" s="2" t="s">
        <v>52</v>
      </c>
      <c r="C31" s="5">
        <v>2418434</v>
      </c>
      <c r="D31" s="5"/>
      <c r="E31" s="5">
        <v>266969121480</v>
      </c>
      <c r="F31" s="5"/>
      <c r="G31" s="5">
        <v>298101495394</v>
      </c>
      <c r="H31" s="5"/>
      <c r="I31" s="5">
        <v>-31132373914</v>
      </c>
      <c r="J31" s="5"/>
      <c r="K31" s="5">
        <v>2418434</v>
      </c>
      <c r="L31" s="5"/>
      <c r="M31" s="5">
        <v>266969121480</v>
      </c>
      <c r="N31" s="5"/>
      <c r="O31" s="5">
        <v>279867643608</v>
      </c>
      <c r="P31" s="5"/>
      <c r="Q31" s="5">
        <v>-12898522128</v>
      </c>
    </row>
    <row r="32" spans="1:17" s="56" customFormat="1" ht="21" x14ac:dyDescent="0.2">
      <c r="A32" s="2" t="s">
        <v>73</v>
      </c>
      <c r="C32" s="5">
        <v>17827138</v>
      </c>
      <c r="D32" s="5"/>
      <c r="E32" s="5">
        <v>308878189598</v>
      </c>
      <c r="F32" s="5"/>
      <c r="G32" s="5">
        <v>333552297833</v>
      </c>
      <c r="H32" s="5"/>
      <c r="I32" s="5">
        <v>-24674108235</v>
      </c>
      <c r="J32" s="5"/>
      <c r="K32" s="5">
        <v>17827138</v>
      </c>
      <c r="L32" s="5"/>
      <c r="M32" s="5">
        <v>308878189598</v>
      </c>
      <c r="N32" s="5"/>
      <c r="O32" s="5">
        <v>342387935237</v>
      </c>
      <c r="P32" s="5"/>
      <c r="Q32" s="5">
        <v>-33509745639</v>
      </c>
    </row>
    <row r="33" spans="1:17" s="56" customFormat="1" ht="21" x14ac:dyDescent="0.2">
      <c r="A33" s="2" t="s">
        <v>56</v>
      </c>
      <c r="C33" s="5">
        <v>61210246</v>
      </c>
      <c r="D33" s="5"/>
      <c r="E33" s="5">
        <v>347248379022</v>
      </c>
      <c r="F33" s="5"/>
      <c r="G33" s="5">
        <v>352839535026</v>
      </c>
      <c r="H33" s="5"/>
      <c r="I33" s="5">
        <v>-5591156004</v>
      </c>
      <c r="J33" s="5"/>
      <c r="K33" s="5">
        <v>61210246</v>
      </c>
      <c r="L33" s="5"/>
      <c r="M33" s="5">
        <v>347248379022</v>
      </c>
      <c r="N33" s="5"/>
      <c r="O33" s="5">
        <v>343338206113</v>
      </c>
      <c r="P33" s="5"/>
      <c r="Q33" s="5">
        <v>3910172909</v>
      </c>
    </row>
    <row r="34" spans="1:17" s="56" customFormat="1" ht="21" x14ac:dyDescent="0.2">
      <c r="A34" s="2" t="s">
        <v>48</v>
      </c>
      <c r="C34" s="5">
        <v>4568868</v>
      </c>
      <c r="D34" s="5"/>
      <c r="E34" s="5">
        <v>102369540126</v>
      </c>
      <c r="F34" s="5"/>
      <c r="G34" s="5">
        <v>131312861746</v>
      </c>
      <c r="H34" s="5"/>
      <c r="I34" s="5">
        <v>-28943321620</v>
      </c>
      <c r="J34" s="5"/>
      <c r="K34" s="5">
        <v>4568868</v>
      </c>
      <c r="L34" s="5"/>
      <c r="M34" s="5">
        <v>102369540126</v>
      </c>
      <c r="N34" s="5"/>
      <c r="O34" s="5">
        <v>109784374863</v>
      </c>
      <c r="P34" s="5"/>
      <c r="Q34" s="5">
        <v>-7414834737</v>
      </c>
    </row>
    <row r="35" spans="1:17" s="56" customFormat="1" ht="21" x14ac:dyDescent="0.2">
      <c r="A35" s="2" t="s">
        <v>84</v>
      </c>
      <c r="C35" s="5">
        <v>26258353</v>
      </c>
      <c r="D35" s="5"/>
      <c r="E35" s="5">
        <v>296598341831</v>
      </c>
      <c r="F35" s="5"/>
      <c r="G35" s="5">
        <v>299811143840</v>
      </c>
      <c r="H35" s="5"/>
      <c r="I35" s="5">
        <v>-3212802009</v>
      </c>
      <c r="J35" s="5"/>
      <c r="K35" s="5">
        <v>26258353</v>
      </c>
      <c r="L35" s="5"/>
      <c r="M35" s="5">
        <v>296598341831</v>
      </c>
      <c r="N35" s="5"/>
      <c r="O35" s="5">
        <v>303192395918</v>
      </c>
      <c r="P35" s="5"/>
      <c r="Q35" s="5">
        <v>-6594054087</v>
      </c>
    </row>
    <row r="36" spans="1:17" s="56" customFormat="1" ht="21" x14ac:dyDescent="0.2">
      <c r="A36" s="2" t="s">
        <v>49</v>
      </c>
      <c r="C36" s="5">
        <v>60092941</v>
      </c>
      <c r="D36" s="5"/>
      <c r="E36" s="5">
        <v>226098443584</v>
      </c>
      <c r="F36" s="5"/>
      <c r="G36" s="5">
        <v>276912240766</v>
      </c>
      <c r="H36" s="5"/>
      <c r="I36" s="5">
        <v>-50813797182</v>
      </c>
      <c r="J36" s="5"/>
      <c r="K36" s="5">
        <v>60092941</v>
      </c>
      <c r="L36" s="5"/>
      <c r="M36" s="5">
        <v>226098443584</v>
      </c>
      <c r="N36" s="5"/>
      <c r="O36" s="5">
        <v>270379887516</v>
      </c>
      <c r="P36" s="5"/>
      <c r="Q36" s="5">
        <v>-44281443932</v>
      </c>
    </row>
    <row r="37" spans="1:17" s="56" customFormat="1" ht="21" x14ac:dyDescent="0.2">
      <c r="A37" s="2" t="s">
        <v>79</v>
      </c>
      <c r="C37" s="5">
        <v>13372651</v>
      </c>
      <c r="D37" s="5"/>
      <c r="E37" s="5">
        <v>74348217283</v>
      </c>
      <c r="F37" s="5"/>
      <c r="G37" s="5">
        <v>85075739030</v>
      </c>
      <c r="H37" s="5"/>
      <c r="I37" s="5">
        <v>-10727521747</v>
      </c>
      <c r="J37" s="5"/>
      <c r="K37" s="5">
        <v>13372651</v>
      </c>
      <c r="L37" s="5"/>
      <c r="M37" s="5">
        <v>74348217283</v>
      </c>
      <c r="N37" s="5"/>
      <c r="O37" s="5">
        <v>114814984537</v>
      </c>
      <c r="P37" s="5"/>
      <c r="Q37" s="5">
        <v>-40466767254</v>
      </c>
    </row>
    <row r="38" spans="1:17" s="56" customFormat="1" ht="21" x14ac:dyDescent="0.2">
      <c r="A38" s="2" t="s">
        <v>66</v>
      </c>
      <c r="C38" s="5">
        <v>47305581</v>
      </c>
      <c r="D38" s="5"/>
      <c r="E38" s="5">
        <v>1078733147472</v>
      </c>
      <c r="F38" s="5"/>
      <c r="G38" s="5">
        <v>1188849482735</v>
      </c>
      <c r="H38" s="5"/>
      <c r="I38" s="5">
        <v>-110116335263</v>
      </c>
      <c r="J38" s="5"/>
      <c r="K38" s="5">
        <v>47305581</v>
      </c>
      <c r="L38" s="5"/>
      <c r="M38" s="5">
        <v>1078733147472</v>
      </c>
      <c r="N38" s="5"/>
      <c r="O38" s="5">
        <v>1206578140585</v>
      </c>
      <c r="P38" s="5"/>
      <c r="Q38" s="5">
        <v>-127844993113</v>
      </c>
    </row>
    <row r="39" spans="1:17" s="56" customFormat="1" ht="21" x14ac:dyDescent="0.2">
      <c r="A39" s="2" t="s">
        <v>89</v>
      </c>
      <c r="C39" s="5">
        <v>2056457</v>
      </c>
      <c r="D39" s="5"/>
      <c r="E39" s="5">
        <v>46649125065</v>
      </c>
      <c r="F39" s="5"/>
      <c r="G39" s="5">
        <v>50185627534</v>
      </c>
      <c r="H39" s="5"/>
      <c r="I39" s="5">
        <v>-3536502469</v>
      </c>
      <c r="J39" s="5"/>
      <c r="K39" s="5">
        <v>2056457</v>
      </c>
      <c r="L39" s="5"/>
      <c r="M39" s="5">
        <v>46649125065</v>
      </c>
      <c r="N39" s="5"/>
      <c r="O39" s="5">
        <v>55270817932</v>
      </c>
      <c r="P39" s="5"/>
      <c r="Q39" s="5">
        <v>-8621692867</v>
      </c>
    </row>
    <row r="40" spans="1:17" s="56" customFormat="1" ht="21" x14ac:dyDescent="0.2">
      <c r="A40" s="2" t="s">
        <v>80</v>
      </c>
      <c r="C40" s="5">
        <v>21591568</v>
      </c>
      <c r="D40" s="5"/>
      <c r="E40" s="5">
        <v>240815961472</v>
      </c>
      <c r="F40" s="5"/>
      <c r="G40" s="5">
        <v>264266318480</v>
      </c>
      <c r="H40" s="5"/>
      <c r="I40" s="5">
        <v>-23450357008</v>
      </c>
      <c r="J40" s="5"/>
      <c r="K40" s="5">
        <v>21591568</v>
      </c>
      <c r="L40" s="5"/>
      <c r="M40" s="5">
        <v>240815961472</v>
      </c>
      <c r="N40" s="5"/>
      <c r="O40" s="5">
        <v>287133290467</v>
      </c>
      <c r="P40" s="5"/>
      <c r="Q40" s="5">
        <v>-46317328995</v>
      </c>
    </row>
    <row r="41" spans="1:17" s="56" customFormat="1" ht="21" x14ac:dyDescent="0.2">
      <c r="A41" s="2" t="s">
        <v>63</v>
      </c>
      <c r="C41" s="5">
        <v>32958424</v>
      </c>
      <c r="D41" s="5"/>
      <c r="E41" s="5">
        <v>159192119572</v>
      </c>
      <c r="F41" s="5"/>
      <c r="G41" s="5">
        <v>187728101491</v>
      </c>
      <c r="H41" s="5"/>
      <c r="I41" s="5">
        <v>-28535981919</v>
      </c>
      <c r="J41" s="5"/>
      <c r="K41" s="5">
        <v>32958424</v>
      </c>
      <c r="L41" s="5"/>
      <c r="M41" s="5">
        <v>159192119572</v>
      </c>
      <c r="N41" s="5"/>
      <c r="O41" s="5">
        <v>201273748602</v>
      </c>
      <c r="P41" s="5"/>
      <c r="Q41" s="5">
        <v>-42081629030</v>
      </c>
    </row>
    <row r="42" spans="1:17" s="56" customFormat="1" ht="21" x14ac:dyDescent="0.2">
      <c r="A42" s="2" t="s">
        <v>88</v>
      </c>
      <c r="C42" s="5">
        <v>450000</v>
      </c>
      <c r="D42" s="5"/>
      <c r="E42" s="5">
        <v>6258041775</v>
      </c>
      <c r="F42" s="5"/>
      <c r="G42" s="5">
        <v>5846505075</v>
      </c>
      <c r="H42" s="5"/>
      <c r="I42" s="5">
        <v>411536700</v>
      </c>
      <c r="J42" s="5"/>
      <c r="K42" s="5">
        <v>450000</v>
      </c>
      <c r="L42" s="5"/>
      <c r="M42" s="5">
        <v>6258041775</v>
      </c>
      <c r="N42" s="5"/>
      <c r="O42" s="5">
        <v>2229972977</v>
      </c>
      <c r="P42" s="5"/>
      <c r="Q42" s="5">
        <v>4028068798</v>
      </c>
    </row>
    <row r="43" spans="1:17" s="56" customFormat="1" ht="21" x14ac:dyDescent="0.2">
      <c r="A43" s="2" t="s">
        <v>46</v>
      </c>
      <c r="C43" s="5">
        <v>38075</v>
      </c>
      <c r="D43" s="5"/>
      <c r="E43" s="5">
        <v>383887912745</v>
      </c>
      <c r="F43" s="5"/>
      <c r="G43" s="5">
        <v>384522169967</v>
      </c>
      <c r="H43" s="5"/>
      <c r="I43" s="5">
        <v>-634257222</v>
      </c>
      <c r="J43" s="5"/>
      <c r="K43" s="5">
        <v>38075</v>
      </c>
      <c r="L43" s="5"/>
      <c r="M43" s="5">
        <v>383887912745</v>
      </c>
      <c r="N43" s="5"/>
      <c r="O43" s="5">
        <v>248920715806</v>
      </c>
      <c r="P43" s="5"/>
      <c r="Q43" s="5">
        <v>134967196939</v>
      </c>
    </row>
    <row r="44" spans="1:17" s="56" customFormat="1" ht="21" x14ac:dyDescent="0.2">
      <c r="A44" s="2" t="s">
        <v>85</v>
      </c>
      <c r="C44" s="5">
        <v>6694483</v>
      </c>
      <c r="D44" s="5"/>
      <c r="E44" s="5">
        <v>182337432637</v>
      </c>
      <c r="F44" s="5"/>
      <c r="G44" s="5">
        <v>218202404405</v>
      </c>
      <c r="H44" s="5"/>
      <c r="I44" s="5">
        <v>-35864971768</v>
      </c>
      <c r="J44" s="5"/>
      <c r="K44" s="5">
        <v>6694483</v>
      </c>
      <c r="L44" s="5"/>
      <c r="M44" s="5">
        <v>182337432637</v>
      </c>
      <c r="N44" s="5"/>
      <c r="O44" s="5">
        <v>195633498169</v>
      </c>
      <c r="P44" s="5"/>
      <c r="Q44" s="5">
        <v>-13296065532</v>
      </c>
    </row>
    <row r="45" spans="1:17" s="56" customFormat="1" ht="21" x14ac:dyDescent="0.2">
      <c r="A45" s="2" t="s">
        <v>91</v>
      </c>
      <c r="C45" s="5">
        <v>285748</v>
      </c>
      <c r="D45" s="5"/>
      <c r="E45" s="5">
        <v>13620091981</v>
      </c>
      <c r="F45" s="5"/>
      <c r="G45" s="5">
        <v>14855699908</v>
      </c>
      <c r="H45" s="5"/>
      <c r="I45" s="5">
        <v>-1235607927</v>
      </c>
      <c r="J45" s="5"/>
      <c r="K45" s="5">
        <v>285748</v>
      </c>
      <c r="L45" s="5"/>
      <c r="M45" s="5">
        <v>13620091981</v>
      </c>
      <c r="N45" s="5"/>
      <c r="O45" s="5">
        <v>12040914030</v>
      </c>
      <c r="P45" s="5"/>
      <c r="Q45" s="5">
        <v>1579177951</v>
      </c>
    </row>
    <row r="46" spans="1:17" s="56" customFormat="1" ht="21" x14ac:dyDescent="0.2">
      <c r="A46" s="2" t="s">
        <v>47</v>
      </c>
      <c r="C46" s="5">
        <v>141351939</v>
      </c>
      <c r="D46" s="5"/>
      <c r="E46" s="5">
        <v>329779070478</v>
      </c>
      <c r="F46" s="5"/>
      <c r="G46" s="5">
        <v>394397718619</v>
      </c>
      <c r="H46" s="5"/>
      <c r="I46" s="5">
        <v>-64618648141</v>
      </c>
      <c r="J46" s="5"/>
      <c r="K46" s="5">
        <v>141351939</v>
      </c>
      <c r="L46" s="5"/>
      <c r="M46" s="5">
        <v>329779070478</v>
      </c>
      <c r="N46" s="5"/>
      <c r="O46" s="5">
        <v>413106340592</v>
      </c>
      <c r="P46" s="5"/>
      <c r="Q46" s="5">
        <v>-83327270114</v>
      </c>
    </row>
    <row r="47" spans="1:17" s="56" customFormat="1" ht="21" x14ac:dyDescent="0.2">
      <c r="A47" s="2" t="s">
        <v>87</v>
      </c>
      <c r="C47" s="5">
        <v>800000</v>
      </c>
      <c r="D47" s="5"/>
      <c r="E47" s="5">
        <v>10680073200</v>
      </c>
      <c r="F47" s="5"/>
      <c r="G47" s="5">
        <v>11968362000</v>
      </c>
      <c r="H47" s="5"/>
      <c r="I47" s="5">
        <v>-1288288800</v>
      </c>
      <c r="J47" s="5"/>
      <c r="K47" s="5">
        <v>800000</v>
      </c>
      <c r="L47" s="5"/>
      <c r="M47" s="5">
        <v>10680073200</v>
      </c>
      <c r="N47" s="5"/>
      <c r="O47" s="5">
        <v>10390225763</v>
      </c>
      <c r="P47" s="5"/>
      <c r="Q47" s="5">
        <v>289847437</v>
      </c>
    </row>
    <row r="48" spans="1:17" s="56" customFormat="1" ht="21" x14ac:dyDescent="0.2">
      <c r="A48" s="2" t="s">
        <v>83</v>
      </c>
      <c r="C48" s="5">
        <v>11347381</v>
      </c>
      <c r="D48" s="5"/>
      <c r="E48" s="5">
        <v>134681577151</v>
      </c>
      <c r="F48" s="5"/>
      <c r="G48" s="5">
        <v>156611862032</v>
      </c>
      <c r="H48" s="5"/>
      <c r="I48" s="5">
        <v>-21930284881</v>
      </c>
      <c r="J48" s="5"/>
      <c r="K48" s="5">
        <v>11347381</v>
      </c>
      <c r="L48" s="5"/>
      <c r="M48" s="5">
        <v>134681577151</v>
      </c>
      <c r="N48" s="5"/>
      <c r="O48" s="5">
        <v>186441166585</v>
      </c>
      <c r="P48" s="5"/>
      <c r="Q48" s="5">
        <v>-51759589434</v>
      </c>
    </row>
    <row r="49" spans="1:17" s="56" customFormat="1" ht="21" x14ac:dyDescent="0.2">
      <c r="A49" s="2" t="s">
        <v>86</v>
      </c>
      <c r="C49" s="5">
        <v>250000</v>
      </c>
      <c r="D49" s="5"/>
      <c r="E49" s="5">
        <v>1729647000</v>
      </c>
      <c r="F49" s="5"/>
      <c r="G49" s="5">
        <v>1930942125</v>
      </c>
      <c r="H49" s="5"/>
      <c r="I49" s="5">
        <v>-201295125</v>
      </c>
      <c r="J49" s="5"/>
      <c r="K49" s="5">
        <v>250000</v>
      </c>
      <c r="L49" s="5"/>
      <c r="M49" s="5">
        <v>1729647000</v>
      </c>
      <c r="N49" s="5"/>
      <c r="O49" s="5">
        <v>1789373266</v>
      </c>
      <c r="P49" s="5"/>
      <c r="Q49" s="5">
        <v>-59726266</v>
      </c>
    </row>
    <row r="50" spans="1:17" s="56" customFormat="1" ht="21" x14ac:dyDescent="0.2">
      <c r="A50" s="2" t="s">
        <v>53</v>
      </c>
      <c r="C50" s="5">
        <v>4937329</v>
      </c>
      <c r="D50" s="5"/>
      <c r="E50" s="5">
        <v>313127330738</v>
      </c>
      <c r="F50" s="5"/>
      <c r="G50" s="5">
        <v>378354011388</v>
      </c>
      <c r="H50" s="5"/>
      <c r="I50" s="5">
        <v>-65226680650</v>
      </c>
      <c r="J50" s="5"/>
      <c r="K50" s="5">
        <v>4937329</v>
      </c>
      <c r="L50" s="5"/>
      <c r="M50" s="5">
        <v>313127330738</v>
      </c>
      <c r="N50" s="5"/>
      <c r="O50" s="5">
        <v>368116690721</v>
      </c>
      <c r="P50" s="5"/>
      <c r="Q50" s="5">
        <v>-54989359983</v>
      </c>
    </row>
    <row r="51" spans="1:17" s="56" customFormat="1" ht="21" x14ac:dyDescent="0.2">
      <c r="A51" s="2" t="s">
        <v>75</v>
      </c>
      <c r="C51" s="5">
        <v>55366043</v>
      </c>
      <c r="D51" s="5"/>
      <c r="E51" s="5">
        <v>582837753317</v>
      </c>
      <c r="F51" s="5"/>
      <c r="G51" s="5">
        <v>594569948431</v>
      </c>
      <c r="H51" s="5"/>
      <c r="I51" s="5">
        <v>-11732195114</v>
      </c>
      <c r="J51" s="5"/>
      <c r="K51" s="5">
        <v>55366043</v>
      </c>
      <c r="L51" s="5"/>
      <c r="M51" s="5">
        <v>582837753317</v>
      </c>
      <c r="N51" s="5"/>
      <c r="O51" s="5">
        <v>646356135363</v>
      </c>
      <c r="P51" s="5"/>
      <c r="Q51" s="5">
        <v>-63518382046</v>
      </c>
    </row>
    <row r="52" spans="1:17" s="56" customFormat="1" ht="21" x14ac:dyDescent="0.2">
      <c r="A52" s="2" t="s">
        <v>107</v>
      </c>
      <c r="C52" s="5">
        <v>7214002</v>
      </c>
      <c r="D52" s="5"/>
      <c r="E52" s="5">
        <v>154465034942</v>
      </c>
      <c r="F52" s="5"/>
      <c r="G52" s="5">
        <v>165734481948</v>
      </c>
      <c r="H52" s="5"/>
      <c r="I52" s="5">
        <v>-11269447006</v>
      </c>
      <c r="J52" s="5"/>
      <c r="K52" s="5">
        <v>7214002</v>
      </c>
      <c r="L52" s="5"/>
      <c r="M52" s="5">
        <v>154465034942</v>
      </c>
      <c r="N52" s="5"/>
      <c r="O52" s="5">
        <v>165734481948</v>
      </c>
      <c r="P52" s="5"/>
      <c r="Q52" s="5">
        <v>-11269447006</v>
      </c>
    </row>
    <row r="53" spans="1:17" s="56" customFormat="1" ht="21.75" thickBot="1" x14ac:dyDescent="0.25">
      <c r="A53" s="2" t="s">
        <v>70</v>
      </c>
      <c r="C53" s="5">
        <v>4353074</v>
      </c>
      <c r="D53" s="5"/>
      <c r="E53" s="5">
        <v>99308625162</v>
      </c>
      <c r="F53" s="5"/>
      <c r="G53" s="5">
        <v>111140481659</v>
      </c>
      <c r="H53" s="5"/>
      <c r="I53" s="5">
        <v>-11831856497</v>
      </c>
      <c r="J53" s="5"/>
      <c r="K53" s="5">
        <v>4353074</v>
      </c>
      <c r="L53" s="5"/>
      <c r="M53" s="5">
        <v>99308625162</v>
      </c>
      <c r="N53" s="5"/>
      <c r="O53" s="5">
        <v>94603092301</v>
      </c>
      <c r="P53" s="5"/>
      <c r="Q53" s="5">
        <v>4705532861</v>
      </c>
    </row>
    <row r="54" spans="1:17" s="14" customFormat="1" ht="21.75" thickBot="1" x14ac:dyDescent="0.25">
      <c r="E54" s="15">
        <f>SUM(E8:E53)</f>
        <v>10217604256734</v>
      </c>
      <c r="G54" s="15">
        <f>SUM(G8:G53)</f>
        <v>11426996930932</v>
      </c>
      <c r="I54" s="15">
        <f>SUM(I8:I53)</f>
        <v>-1209392674198</v>
      </c>
      <c r="K54" s="14" t="s">
        <v>15</v>
      </c>
      <c r="M54" s="15">
        <f>SUM(M8:M53)</f>
        <v>10217604256734</v>
      </c>
      <c r="O54" s="15">
        <f>SUM(O8:O53)</f>
        <v>11129486153559</v>
      </c>
      <c r="Q54" s="15">
        <f>SUM(Q8:Q53)</f>
        <v>-911881896825</v>
      </c>
    </row>
    <row r="55" spans="1:17" ht="19.5" thickTop="1" x14ac:dyDescent="0.2">
      <c r="I55" s="57"/>
    </row>
    <row r="56" spans="1:17" x14ac:dyDescent="0.2">
      <c r="I56" s="5"/>
    </row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سهام</vt:lpstr>
      <vt:lpstr>سپرده</vt:lpstr>
      <vt:lpstr>درآمدها</vt:lpstr>
      <vt:lpstr>درآمد سرمایه‌گذاری در سهام</vt:lpstr>
      <vt:lpstr>درآمد سپرده بانکی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2025-03-26T12:32:18Z</dcterms:modified>
</cp:coreProperties>
</file>