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312\بخشی\"/>
    </mc:Choice>
  </mc:AlternateContent>
  <xr:revisionPtr revIDLastSave="0" documentId="13_ncr:1_{A88F2962-E670-4695-9385-B554B5EB6B6F}" xr6:coauthVersionLast="47" xr6:coauthVersionMax="47" xr10:uidLastSave="{00000000-0000-0000-0000-000000000000}"/>
  <bookViews>
    <workbookView xWindow="-12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سود سپرده بانکی" sheetId="3" r:id="rId7"/>
    <sheet name="درآمد ناشی از تغییر قیمت اوراق" sheetId="5" r:id="rId8"/>
  </sheets>
  <definedNames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5" l="1"/>
  <c r="Q8" i="5"/>
  <c r="I9" i="5"/>
  <c r="I8" i="5"/>
  <c r="S9" i="7"/>
  <c r="S8" i="7"/>
  <c r="I9" i="7"/>
  <c r="I8" i="7"/>
  <c r="K11" i="2" l="1"/>
  <c r="C11" i="2"/>
  <c r="E11" i="2"/>
  <c r="G11" i="2"/>
  <c r="I11" i="2"/>
  <c r="I9" i="2"/>
  <c r="I10" i="2"/>
  <c r="A2" i="5"/>
  <c r="Q10" i="5" l="1"/>
  <c r="U11" i="1"/>
  <c r="W11" i="1"/>
  <c r="E11" i="1"/>
  <c r="G11" i="1"/>
  <c r="I10" i="7"/>
  <c r="I10" i="5"/>
  <c r="I8" i="2"/>
  <c r="A2" i="11"/>
  <c r="E9" i="11"/>
  <c r="C9" i="11"/>
  <c r="C9" i="10" s="1"/>
  <c r="K8" i="7" l="1"/>
  <c r="K9" i="7"/>
  <c r="C7" i="10"/>
  <c r="G10" i="10"/>
  <c r="K10" i="7" l="1"/>
  <c r="O10" i="5"/>
  <c r="M10" i="5"/>
  <c r="G10" i="5"/>
  <c r="E10" i="5"/>
  <c r="M8" i="3"/>
  <c r="G8" i="3"/>
  <c r="A4" i="5"/>
  <c r="A4" i="3"/>
  <c r="A4" i="8"/>
  <c r="A4" i="7"/>
  <c r="A4" i="10"/>
  <c r="A4" i="11" s="1"/>
  <c r="A4" i="2"/>
  <c r="A2" i="3"/>
  <c r="A2" i="8"/>
  <c r="A2" i="7"/>
  <c r="A2" i="10"/>
  <c r="A2" i="2"/>
  <c r="Y11" i="1"/>
  <c r="O11" i="1" l="1"/>
  <c r="M9" i="3"/>
  <c r="I8" i="8" s="1"/>
  <c r="K9" i="3"/>
  <c r="I9" i="3"/>
  <c r="G9" i="3"/>
  <c r="E8" i="8" s="1"/>
  <c r="E9" i="8" s="1"/>
  <c r="E9" i="3"/>
  <c r="C9" i="3"/>
  <c r="I9" i="8"/>
  <c r="K8" i="8" s="1"/>
  <c r="C10" i="7"/>
  <c r="G8" i="8" l="1"/>
  <c r="G9" i="8" s="1"/>
  <c r="C8" i="10"/>
  <c r="C10" i="10" s="1"/>
  <c r="E7" i="10" s="1"/>
  <c r="G10" i="7"/>
  <c r="K9" i="8"/>
  <c r="M10" i="7"/>
  <c r="E10" i="7"/>
  <c r="Q10" i="7"/>
  <c r="O10" i="7"/>
  <c r="E8" i="10" l="1"/>
  <c r="E9" i="10"/>
  <c r="S10" i="7"/>
  <c r="U9" i="7" l="1"/>
  <c r="U8" i="7"/>
  <c r="E10" i="10"/>
  <c r="K11" i="1"/>
  <c r="U10" i="7" l="1"/>
</calcChain>
</file>

<file path=xl/sharedStrings.xml><?xml version="1.0" encoding="utf-8"?>
<sst xmlns="http://schemas.openxmlformats.org/spreadsheetml/2006/main" count="506" uniqueCount="57">
  <si>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</si>
  <si>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</si>
  <si>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</si>
  <si>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</si>
  <si>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</si>
  <si>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</si>
  <si>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</si>
  <si>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</si>
  <si>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</si>
  <si>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</si>
  <si>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</si>
  <si>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</si>
  <si>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</si>
  <si>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</si>
  <si>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</si>
  <si>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</si>
  <si>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</si>
  <si>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</si>
  <si>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</si>
  <si>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</si>
  <si>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</si>
  <si>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</si>
  <si>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</si>
  <si>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</si>
  <si>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</si>
  <si>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</si>
  <si>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</si>
  <si>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</si>
  <si>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</si>
  <si>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</si>
  <si>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</si>
  <si>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</si>
  <si>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</si>
  <si>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</si>
  <si>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</si>
  <si>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</si>
  <si>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</si>
  <si>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</si>
  <si>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</si>
  <si>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</si>
  <si>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</si>
  <si>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</si>
  <si>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</si>
  <si>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</si>
  <si>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</si>
  <si>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</si>
  <si>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</si>
  <si>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1009-10-810-707075677</t>
  </si>
  <si>
    <t>سایر درآمدها</t>
  </si>
  <si>
    <t>سایر درآمد ها</t>
  </si>
  <si>
    <t>1403/11/30</t>
  </si>
  <si>
    <t>برای ماه منتهی به 1403/12/30</t>
  </si>
  <si>
    <t>1403/12/30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</si>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</sst>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_-;\(#,###\)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56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2" fillId="0" borderId="4" xfId="1" applyNumberFormat="1" applyFont="1" applyFill="1" applyBorder="1" applyAlignment="1">
      <alignment horizontal="center" vertical="center"/>
    </xf>
    <xf numFmtId="9" fontId="4" fillId="0" borderId="3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0" fontId="6" fillId="0" borderId="1" xfId="2" applyFont="1" applyFill="1" applyBorder="1" applyAlignment="1">
      <alignment horizontal="center" vertical="center"/>
    </xf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165" fontId="4" fillId="0" borderId="2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XFC12"/>
  <sheetViews>
    <sheetView rightToLeft="1" topLeftCell="C4" zoomScale="85" zoomScaleNormal="85" workbookViewId="0">
      <selection activeCell="Y9" sqref="Y9:Y10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375" style="2" bestFit="1" customWidth="1"/>
    <col min="28" max="28" width="9.25" style="2" bestFit="1" customWidth="1"/>
    <col min="29" max="16384" width="9" style="2"/>
  </cols>
  <sheetData>
    <row r="2" spans="1:1023 1026:2047 2049:13311 13313:14334 14337:15360 15363:16383" ht="26.25" x14ac:dyDescent="0.2">
      <c r="A2" s="47" t="s">
        <v>53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  <c r="R2" s="47" t="s">
        <v>0</v>
      </c>
      <c r="S2" s="47" t="s">
        <v>0</v>
      </c>
      <c r="T2" s="47" t="s">
        <v>0</v>
      </c>
      <c r="U2" s="47" t="s">
        <v>0</v>
      </c>
      <c r="V2" s="47" t="s">
        <v>0</v>
      </c>
      <c r="W2" s="47" t="s">
        <v>0</v>
      </c>
      <c r="X2" s="47" t="s">
        <v>0</v>
      </c>
      <c r="Y2" s="47" t="s">
        <v>0</v>
      </c>
    </row>
    <row r="3" spans="1:1023 1026:2047 2049:13311 13313:14334 14337:15360 15363:16383" ht="26.25" x14ac:dyDescent="0.2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  <c r="L3" s="47" t="s">
        <v>1</v>
      </c>
      <c r="M3" s="47" t="s">
        <v>1</v>
      </c>
      <c r="N3" s="47" t="s">
        <v>1</v>
      </c>
      <c r="O3" s="47" t="s">
        <v>1</v>
      </c>
      <c r="P3" s="47" t="s">
        <v>1</v>
      </c>
      <c r="Q3" s="47" t="s">
        <v>1</v>
      </c>
      <c r="R3" s="47" t="s">
        <v>1</v>
      </c>
      <c r="S3" s="47" t="s">
        <v>1</v>
      </c>
      <c r="T3" s="47" t="s">
        <v>1</v>
      </c>
      <c r="U3" s="47" t="s">
        <v>1</v>
      </c>
      <c r="V3" s="47" t="s">
        <v>1</v>
      </c>
      <c r="W3" s="47" t="s">
        <v>1</v>
      </c>
      <c r="X3" s="47" t="s">
        <v>1</v>
      </c>
      <c r="Y3" s="47" t="s">
        <v>1</v>
      </c>
    </row>
    <row r="4" spans="1:1023 1026:2047 2049:13311 13313:14334 14337:15360 15363:16383" ht="26.25" x14ac:dyDescent="0.2">
      <c r="A4" s="47" t="s">
        <v>51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  <c r="R4" s="47" t="s">
        <v>2</v>
      </c>
      <c r="S4" s="47" t="s">
        <v>2</v>
      </c>
      <c r="T4" s="47" t="s">
        <v>2</v>
      </c>
      <c r="U4" s="47" t="s">
        <v>2</v>
      </c>
      <c r="V4" s="47" t="s">
        <v>2</v>
      </c>
      <c r="W4" s="47" t="s">
        <v>2</v>
      </c>
      <c r="X4" s="47" t="s">
        <v>2</v>
      </c>
      <c r="Y4" s="47" t="s">
        <v>2</v>
      </c>
    </row>
    <row r="6" spans="1:1023 1026:2047 2049:13311 13313:14334 14337:15360 15363:16383" ht="27" thickBot="1" x14ac:dyDescent="0.25">
      <c r="A6" s="46" t="s">
        <v>3</v>
      </c>
      <c r="C6" s="46" t="s">
        <v>50</v>
      </c>
      <c r="D6" s="46" t="s">
        <v>4</v>
      </c>
      <c r="E6" s="46" t="s">
        <v>4</v>
      </c>
      <c r="F6" s="46" t="s">
        <v>4</v>
      </c>
      <c r="G6" s="46" t="s">
        <v>4</v>
      </c>
      <c r="I6" s="46" t="s">
        <v>5</v>
      </c>
      <c r="J6" s="46" t="s">
        <v>5</v>
      </c>
      <c r="K6" s="46" t="s">
        <v>5</v>
      </c>
      <c r="L6" s="46" t="s">
        <v>5</v>
      </c>
      <c r="M6" s="46" t="s">
        <v>5</v>
      </c>
      <c r="N6" s="46" t="s">
        <v>5</v>
      </c>
      <c r="O6" s="46" t="s">
        <v>5</v>
      </c>
      <c r="Q6" s="46" t="s">
        <v>52</v>
      </c>
      <c r="R6" s="46" t="s">
        <v>6</v>
      </c>
      <c r="S6" s="46" t="s">
        <v>6</v>
      </c>
      <c r="T6" s="46" t="s">
        <v>6</v>
      </c>
      <c r="U6" s="46" t="s">
        <v>6</v>
      </c>
      <c r="V6" s="46" t="s">
        <v>6</v>
      </c>
      <c r="W6" s="46" t="s">
        <v>6</v>
      </c>
      <c r="X6" s="46" t="s">
        <v>6</v>
      </c>
      <c r="Y6" s="46" t="s">
        <v>6</v>
      </c>
    </row>
    <row r="7" spans="1:1023 1026:2047 2049:13311 13313:14334 14337:15360 15363:16383" ht="27" thickBot="1" x14ac:dyDescent="0.25">
      <c r="A7" s="46" t="s">
        <v>3</v>
      </c>
      <c r="C7" s="46" t="s">
        <v>7</v>
      </c>
      <c r="E7" s="46" t="s">
        <v>8</v>
      </c>
      <c r="G7" s="46" t="s">
        <v>9</v>
      </c>
      <c r="I7" s="46" t="s">
        <v>10</v>
      </c>
      <c r="J7" s="46" t="s">
        <v>10</v>
      </c>
      <c r="K7" s="46" t="s">
        <v>10</v>
      </c>
      <c r="M7" s="46" t="s">
        <v>11</v>
      </c>
      <c r="N7" s="46" t="s">
        <v>11</v>
      </c>
      <c r="O7" s="46" t="s">
        <v>11</v>
      </c>
      <c r="Q7" s="46" t="s">
        <v>7</v>
      </c>
      <c r="S7" s="46" t="s">
        <v>12</v>
      </c>
      <c r="U7" s="46" t="s">
        <v>8</v>
      </c>
      <c r="W7" s="46" t="s">
        <v>9</v>
      </c>
      <c r="Y7" s="46" t="s">
        <v>13</v>
      </c>
    </row>
    <row r="8" spans="1:1023 1026:2047 2049:13311 13313:14334 14337:15360 15363:16383" ht="27" thickBot="1" x14ac:dyDescent="0.25">
      <c r="A8" s="46" t="s">
        <v>3</v>
      </c>
      <c r="C8" s="46" t="s">
        <v>7</v>
      </c>
      <c r="E8" s="46" t="s">
        <v>8</v>
      </c>
      <c r="G8" s="46" t="s">
        <v>9</v>
      </c>
      <c r="I8" s="40" t="s">
        <v>7</v>
      </c>
      <c r="K8" s="40" t="s">
        <v>8</v>
      </c>
      <c r="M8" s="40" t="s">
        <v>7</v>
      </c>
      <c r="O8" s="40" t="s">
        <v>14</v>
      </c>
      <c r="Q8" s="46" t="s">
        <v>7</v>
      </c>
      <c r="S8" s="46" t="s">
        <v>12</v>
      </c>
      <c r="U8" s="46" t="s">
        <v>8</v>
      </c>
      <c r="W8" s="46" t="s">
        <v>9</v>
      </c>
      <c r="Y8" s="46" t="s">
        <v>13</v>
      </c>
    </row>
    <row r="9" spans="1:1023 1026:2047 2049:13311 13313:14334 14337:15360 15363:16383" ht="21" x14ac:dyDescent="0.2">
      <c r="A9" s="3" t="s">
        <v>54</v>
      </c>
      <c r="C9" s="9">
        <v>0</v>
      </c>
      <c r="D9" s="9"/>
      <c r="E9" s="9">
        <v>0</v>
      </c>
      <c r="F9" s="9"/>
      <c r="G9" s="9">
        <v>0</v>
      </c>
      <c r="H9" s="9"/>
      <c r="I9" s="42">
        <v>23590000</v>
      </c>
      <c r="J9" s="9"/>
      <c r="K9" s="42">
        <v>302077727936</v>
      </c>
      <c r="L9" s="9"/>
      <c r="M9" s="9">
        <v>0</v>
      </c>
      <c r="N9" s="9"/>
      <c r="O9" s="9">
        <v>0</v>
      </c>
      <c r="P9" s="9"/>
      <c r="Q9" s="42">
        <v>23590000</v>
      </c>
      <c r="R9" s="42"/>
      <c r="S9" s="42">
        <v>12800</v>
      </c>
      <c r="T9" s="42"/>
      <c r="U9" s="42">
        <v>302077727936</v>
      </c>
      <c r="V9" s="42"/>
      <c r="W9" s="42">
        <v>300155385600</v>
      </c>
      <c r="Y9" s="1">
        <v>4.433497910504719E-2</v>
      </c>
      <c r="AA9" s="9"/>
    </row>
    <row r="10" spans="1:1023 1026:2047 2049:13311 13313:14334 14337:15360 15363:16383" ht="21.75" thickBot="1" x14ac:dyDescent="0.25">
      <c r="A10" s="3" t="s">
        <v>54</v>
      </c>
      <c r="C10" s="9">
        <v>0</v>
      </c>
      <c r="D10" s="9"/>
      <c r="E10" s="9">
        <v>0</v>
      </c>
      <c r="F10" s="9"/>
      <c r="G10" s="9">
        <v>0</v>
      </c>
      <c r="H10" s="9"/>
      <c r="I10" s="42">
        <v>6796443</v>
      </c>
      <c r="J10" s="9"/>
      <c r="K10" s="42">
        <v>94556336964</v>
      </c>
      <c r="L10" s="9"/>
      <c r="M10" s="9">
        <v>0</v>
      </c>
      <c r="N10" s="9"/>
      <c r="O10" s="9">
        <v>0</v>
      </c>
      <c r="P10" s="9"/>
      <c r="Q10" s="42">
        <v>6796443</v>
      </c>
      <c r="R10" s="42"/>
      <c r="S10" s="42">
        <v>13860</v>
      </c>
      <c r="T10" s="42"/>
      <c r="U10" s="42">
        <v>94556336964</v>
      </c>
      <c r="V10" s="42"/>
      <c r="W10" s="42">
        <v>93638217715</v>
      </c>
      <c r="Y10" s="1">
        <v>1.3830997626545284E-2</v>
      </c>
      <c r="AA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Y10" s="1"/>
      <c r="BB10" s="3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Z10" s="1"/>
      <c r="CC10" s="3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DA10" s="1"/>
      <c r="DD10" s="3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B10" s="1"/>
      <c r="EE10" s="3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C10" s="1"/>
      <c r="FF10" s="3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D10" s="1"/>
      <c r="GG10" s="3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E10" s="1"/>
      <c r="HH10" s="3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F10" s="1"/>
      <c r="II10" s="3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G10" s="1"/>
      <c r="JJ10" s="3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H10" s="1"/>
      <c r="KK10" s="3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I10" s="1"/>
      <c r="LL10" s="3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J10" s="1"/>
      <c r="MM10" s="3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K10" s="1"/>
      <c r="NN10" s="3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L10" s="1"/>
      <c r="OO10" s="3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M10" s="1"/>
      <c r="PP10" s="3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N10" s="1"/>
      <c r="QQ10" s="3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O10" s="1"/>
      <c r="RR10" s="3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P10" s="1"/>
      <c r="SS10" s="3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Q10" s="1"/>
      <c r="TT10" s="3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R10" s="1"/>
      <c r="UU10" s="3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S10" s="1"/>
      <c r="VV10" s="3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T10" s="1"/>
      <c r="WW10" s="3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U10" s="1"/>
      <c r="XX10" s="3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V10" s="1"/>
      <c r="YY10" s="3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W10" s="1"/>
      <c r="ZZ10" s="3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X10" s="1"/>
      <c r="ABA10" s="3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Y10" s="1"/>
      <c r="ACB10" s="3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Z10" s="1"/>
      <c r="ADC10" s="3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EA10" s="1"/>
      <c r="AED10" s="3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B10" s="1"/>
      <c r="AFE10" s="3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C10" s="1"/>
      <c r="AGF10" s="3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D10" s="1"/>
      <c r="AHG10" s="3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E10" s="1"/>
      <c r="AIH10" s="3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F10" s="1"/>
      <c r="AJI10" s="3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G10" s="1"/>
      <c r="AKJ10" s="3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H10" s="1"/>
      <c r="ALK10" s="3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I10" s="1"/>
      <c r="AML10" s="3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J10" s="1"/>
      <c r="ANM10" s="3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K10" s="1"/>
      <c r="AON10" s="3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L10" s="1"/>
      <c r="APO10" s="3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M10" s="1"/>
      <c r="AQP10" s="3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N10" s="1"/>
      <c r="ARQ10" s="3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O10" s="1"/>
      <c r="ASR10" s="3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P10" s="1"/>
      <c r="ATS10" s="3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Q10" s="1"/>
      <c r="AUT10" s="3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R10" s="1"/>
      <c r="AVU10" s="3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S10" s="1"/>
      <c r="AWV10" s="3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T10" s="1"/>
      <c r="AXW10" s="3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U10" s="1"/>
      <c r="AYX10" s="3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V10" s="1"/>
      <c r="AZY10" s="3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W10" s="1"/>
      <c r="BAZ10" s="3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X10" s="1"/>
      <c r="BCA10" s="3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Y10" s="1"/>
      <c r="BDB10" s="3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Z10" s="1"/>
      <c r="BEC10" s="3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FA10" s="1"/>
      <c r="BFD10" s="3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B10" s="1"/>
      <c r="BGE10" s="3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C10" s="1"/>
      <c r="BHF10" s="3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D10" s="1"/>
      <c r="BIG10" s="3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E10" s="1"/>
      <c r="BJH10" s="3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F10" s="1"/>
      <c r="BKI10" s="3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G10" s="1"/>
      <c r="BLJ10" s="3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H10" s="1"/>
      <c r="BMK10" s="3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I10" s="1"/>
      <c r="BNL10" s="3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J10" s="1"/>
      <c r="BOM10" s="3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K10" s="1"/>
      <c r="BPN10" s="3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L10" s="1"/>
      <c r="BQO10" s="3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M10" s="1"/>
      <c r="BRP10" s="3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N10" s="1"/>
      <c r="BSQ10" s="3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O10" s="1"/>
      <c r="BTR10" s="3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P10" s="1"/>
      <c r="BUS10" s="3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Q10" s="1"/>
      <c r="BVT10" s="3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R10" s="1"/>
      <c r="BWU10" s="3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S10" s="1"/>
      <c r="BXV10" s="3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T10" s="1"/>
      <c r="BYW10" s="3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U10" s="1"/>
      <c r="BZX10" s="3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V10" s="1"/>
      <c r="CAY10" s="3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W10" s="1"/>
      <c r="CBZ10" s="3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X10" s="1"/>
      <c r="CDA10" s="3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Y10" s="1"/>
      <c r="CEB10" s="3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Z10" s="1"/>
      <c r="CFC10" s="3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GA10" s="1"/>
      <c r="CGD10" s="3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B10" s="1"/>
      <c r="CHE10" s="3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C10" s="1"/>
      <c r="CIF10" s="3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D10" s="1"/>
      <c r="CJG10" s="3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E10" s="1"/>
      <c r="CKH10" s="3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F10" s="1"/>
      <c r="CLI10" s="3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G10" s="1"/>
      <c r="CMJ10" s="3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H10" s="1"/>
      <c r="CNK10" s="3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I10" s="1"/>
      <c r="COL10" s="3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J10" s="1"/>
      <c r="CPM10" s="3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K10" s="1"/>
      <c r="CQN10" s="3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L10" s="1"/>
      <c r="CRO10" s="3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M10" s="1"/>
      <c r="CSP10" s="3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N10" s="1"/>
      <c r="CTQ10" s="3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O10" s="1"/>
      <c r="CUR10" s="3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P10" s="1"/>
      <c r="CVS10" s="3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Q10" s="1"/>
      <c r="CWT10" s="3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R10" s="1"/>
      <c r="CXU10" s="3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S10" s="1"/>
      <c r="CYV10" s="3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T10" s="1"/>
      <c r="CZW10" s="3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U10" s="1"/>
      <c r="DAX10" s="3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V10" s="1"/>
      <c r="DBY10" s="3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W10" s="1"/>
      <c r="DCZ10" s="3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X10" s="1"/>
      <c r="DEA10" s="3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Y10" s="1"/>
      <c r="DFB10" s="3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Z10" s="1"/>
      <c r="DGC10" s="3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HA10" s="1"/>
      <c r="DHD10" s="3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B10" s="1"/>
      <c r="DIE10" s="3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C10" s="1"/>
      <c r="DJF10" s="3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D10" s="1"/>
      <c r="DKG10" s="3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E10" s="1"/>
      <c r="DLH10" s="3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F10" s="1"/>
      <c r="DMI10" s="3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G10" s="1"/>
      <c r="DNJ10" s="3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H10" s="1"/>
      <c r="DOK10" s="3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I10" s="1"/>
      <c r="DPL10" s="3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J10" s="1"/>
      <c r="DQM10" s="3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K10" s="1"/>
      <c r="DRN10" s="3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L10" s="1"/>
      <c r="DSO10" s="3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M10" s="1"/>
      <c r="DTP10" s="3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N10" s="1"/>
      <c r="DUQ10" s="3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O10" s="1"/>
      <c r="DVR10" s="3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P10" s="1"/>
      <c r="DWS10" s="3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Q10" s="1"/>
      <c r="DXT10" s="3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R10" s="1"/>
      <c r="DYU10" s="3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S10" s="1"/>
      <c r="DZV10" s="3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T10" s="1"/>
      <c r="EAW10" s="3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U10" s="1"/>
      <c r="EBX10" s="3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V10" s="1"/>
      <c r="ECY10" s="3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W10" s="1"/>
      <c r="EDZ10" s="3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X10" s="1"/>
      <c r="EFA10" s="3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Y10" s="1"/>
      <c r="EGB10" s="3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Z10" s="1"/>
      <c r="EHC10" s="3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IA10" s="1"/>
      <c r="EID10" s="3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B10" s="1"/>
      <c r="EJE10" s="3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C10" s="1"/>
      <c r="EKF10" s="3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D10" s="1"/>
      <c r="ELG10" s="3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E10" s="1"/>
      <c r="EMH10" s="3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F10" s="1"/>
      <c r="ENI10" s="3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G10" s="1"/>
      <c r="EOJ10" s="3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H10" s="1"/>
      <c r="EPK10" s="3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I10" s="1"/>
      <c r="EQL10" s="3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J10" s="1"/>
      <c r="ERM10" s="3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K10" s="1"/>
      <c r="ESN10" s="3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L10" s="1"/>
      <c r="ETO10" s="3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M10" s="1"/>
      <c r="EUP10" s="3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N10" s="1"/>
      <c r="EVQ10" s="3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O10" s="1"/>
      <c r="EWR10" s="3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P10" s="1"/>
      <c r="EXS10" s="3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Q10" s="1"/>
      <c r="EYT10" s="3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R10" s="1"/>
      <c r="EZU10" s="3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S10" s="1"/>
      <c r="FAV10" s="3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T10" s="1"/>
      <c r="FBW10" s="3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U10" s="1"/>
      <c r="FCX10" s="3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V10" s="1"/>
      <c r="FDY10" s="3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W10" s="1"/>
      <c r="FEZ10" s="3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X10" s="1"/>
      <c r="FGA10" s="3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Y10" s="1"/>
      <c r="FHB10" s="3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Z10" s="1"/>
      <c r="FIC10" s="3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JA10" s="1"/>
      <c r="FJD10" s="3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B10" s="1"/>
      <c r="FKE10" s="3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C10" s="1"/>
      <c r="FLF10" s="3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D10" s="1"/>
      <c r="FMG10" s="3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E10" s="1"/>
      <c r="FNH10" s="3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F10" s="1"/>
      <c r="FOI10" s="3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G10" s="1"/>
      <c r="FPJ10" s="3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H10" s="1"/>
      <c r="FQK10" s="3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I10" s="1"/>
      <c r="FRL10" s="3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J10" s="1"/>
      <c r="FSM10" s="3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K10" s="1"/>
      <c r="FTN10" s="3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L10" s="1"/>
      <c r="FUO10" s="3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M10" s="1"/>
      <c r="FVP10" s="3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N10" s="1"/>
      <c r="FWQ10" s="3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O10" s="1"/>
      <c r="FXR10" s="3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P10" s="1"/>
      <c r="FYS10" s="3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Q10" s="1"/>
      <c r="FZT10" s="3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R10" s="1"/>
      <c r="GAU10" s="3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S10" s="1"/>
      <c r="GBV10" s="3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T10" s="1"/>
      <c r="GCW10" s="3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U10" s="1"/>
      <c r="GDX10" s="3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V10" s="1"/>
      <c r="GEY10" s="3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W10" s="1"/>
      <c r="GFZ10" s="3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X10" s="1"/>
      <c r="GHA10" s="3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Y10" s="1"/>
      <c r="GIB10" s="3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Z10" s="1"/>
      <c r="GJC10" s="3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KA10" s="1"/>
      <c r="GKD10" s="3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B10" s="1"/>
      <c r="GLE10" s="3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C10" s="1"/>
      <c r="GMF10" s="3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D10" s="1"/>
      <c r="GNG10" s="3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E10" s="1"/>
      <c r="GOH10" s="3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F10" s="1"/>
      <c r="GPI10" s="3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G10" s="1"/>
      <c r="GQJ10" s="3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H10" s="1"/>
      <c r="GRK10" s="3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I10" s="1"/>
      <c r="GSL10" s="3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J10" s="1"/>
      <c r="GTM10" s="3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K10" s="1"/>
      <c r="GUN10" s="3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L10" s="1"/>
      <c r="GVO10" s="3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M10" s="1"/>
      <c r="GWP10" s="3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N10" s="1"/>
      <c r="GXQ10" s="3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O10" s="1"/>
      <c r="GYR10" s="3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P10" s="1"/>
      <c r="GZS10" s="3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Q10" s="1"/>
      <c r="HAT10" s="3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R10" s="1"/>
      <c r="HBU10" s="3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S10" s="1"/>
      <c r="HCV10" s="3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T10" s="1"/>
      <c r="HDW10" s="3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U10" s="1"/>
      <c r="HEX10" s="3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V10" s="1"/>
      <c r="HFY10" s="3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W10" s="1"/>
      <c r="HGZ10" s="3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X10" s="1"/>
      <c r="HIA10" s="3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Y10" s="1"/>
      <c r="HJB10" s="3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Z10" s="1"/>
      <c r="HKC10" s="3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LA10" s="1"/>
      <c r="HLD10" s="3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B10" s="1"/>
      <c r="HME10" s="3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C10" s="1"/>
      <c r="HNF10" s="3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D10" s="1"/>
      <c r="HOG10" s="3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E10" s="1"/>
      <c r="HPH10" s="3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F10" s="1"/>
      <c r="HQI10" s="3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G10" s="1"/>
      <c r="HRJ10" s="3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H10" s="1"/>
      <c r="HSK10" s="3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I10" s="1"/>
      <c r="HTL10" s="3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J10" s="1"/>
      <c r="HUM10" s="3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K10" s="1"/>
      <c r="HVN10" s="3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L10" s="1"/>
      <c r="HWO10" s="3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M10" s="1"/>
      <c r="HXP10" s="3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N10" s="1"/>
      <c r="HYQ10" s="3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O10" s="1"/>
      <c r="HZR10" s="3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P10" s="1"/>
      <c r="IAS10" s="3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Q10" s="1"/>
      <c r="IBT10" s="3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R10" s="1"/>
      <c r="ICU10" s="3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S10" s="1"/>
      <c r="IDV10" s="3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T10" s="1"/>
      <c r="IEW10" s="3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U10" s="1"/>
      <c r="IFX10" s="3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V10" s="1"/>
      <c r="IGY10" s="3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W10" s="1"/>
      <c r="IHZ10" s="3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X10" s="1"/>
      <c r="IJA10" s="3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Y10" s="1"/>
      <c r="IKB10" s="3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Z10" s="1"/>
      <c r="ILC10" s="3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MA10" s="1"/>
      <c r="IMD10" s="3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B10" s="1"/>
      <c r="INE10" s="3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C10" s="1"/>
      <c r="IOF10" s="3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D10" s="1"/>
      <c r="IPG10" s="3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E10" s="1"/>
      <c r="IQH10" s="3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F10" s="1"/>
      <c r="IRI10" s="3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G10" s="1"/>
      <c r="ISJ10" s="3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H10" s="1"/>
      <c r="ITK10" s="3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I10" s="1"/>
      <c r="IUL10" s="3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J10" s="1"/>
      <c r="IVM10" s="3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K10" s="1"/>
      <c r="IWN10" s="3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L10" s="1"/>
      <c r="IXO10" s="3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M10" s="1"/>
      <c r="IYP10" s="3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N10" s="1"/>
      <c r="IZQ10" s="3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O10" s="1"/>
      <c r="JAR10" s="3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P10" s="1"/>
      <c r="JBS10" s="3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Q10" s="1"/>
      <c r="JCT10" s="3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R10" s="1"/>
      <c r="JDU10" s="3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S10" s="1"/>
      <c r="JEV10" s="3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T10" s="1"/>
      <c r="JFW10" s="3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U10" s="1"/>
      <c r="JGX10" s="3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V10" s="1"/>
      <c r="JHY10" s="3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W10" s="1"/>
      <c r="JIZ10" s="3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X10" s="1"/>
      <c r="JKA10" s="3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Y10" s="1"/>
      <c r="JLB10" s="3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Z10" s="1"/>
      <c r="JMC10" s="3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NA10" s="1"/>
      <c r="JND10" s="3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B10" s="1"/>
      <c r="JOE10" s="3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C10" s="1"/>
      <c r="JPF10" s="3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D10" s="1"/>
      <c r="JQG10" s="3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E10" s="1"/>
      <c r="JRH10" s="3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F10" s="1"/>
      <c r="JSI10" s="3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G10" s="1"/>
      <c r="JTJ10" s="3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H10" s="1"/>
      <c r="JUK10" s="3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I10" s="1"/>
      <c r="JVL10" s="3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J10" s="1"/>
      <c r="JWM10" s="3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K10" s="1"/>
      <c r="JXN10" s="3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L10" s="1"/>
      <c r="JYO10" s="3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M10" s="1"/>
      <c r="JZP10" s="3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N10" s="1"/>
      <c r="KAQ10" s="3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O10" s="1"/>
      <c r="KBR10" s="3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P10" s="1"/>
      <c r="KCS10" s="3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Q10" s="1"/>
      <c r="KDT10" s="3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R10" s="1"/>
      <c r="KEU10" s="3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S10" s="1"/>
      <c r="KFV10" s="3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T10" s="1"/>
      <c r="KGW10" s="3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U10" s="1"/>
      <c r="KHX10" s="3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V10" s="1"/>
      <c r="KIY10" s="3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W10" s="1"/>
      <c r="KJZ10" s="3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X10" s="1"/>
      <c r="KLA10" s="3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Y10" s="1"/>
      <c r="KMB10" s="3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Z10" s="1"/>
      <c r="KNC10" s="3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OA10" s="1"/>
      <c r="KOD10" s="3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B10" s="1"/>
      <c r="KPE10" s="3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C10" s="1"/>
      <c r="KQF10" s="3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D10" s="1"/>
      <c r="KRG10" s="3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E10" s="1"/>
      <c r="KSH10" s="3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F10" s="1"/>
      <c r="KTI10" s="3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G10" s="1"/>
      <c r="KUJ10" s="3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H10" s="1"/>
      <c r="KVK10" s="3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I10" s="1"/>
      <c r="KWL10" s="3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J10" s="1"/>
      <c r="KXM10" s="3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K10" s="1"/>
      <c r="KYN10" s="3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L10" s="1"/>
      <c r="KZO10" s="3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M10" s="1"/>
      <c r="LAP10" s="3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N10" s="1"/>
      <c r="LBQ10" s="3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O10" s="1"/>
      <c r="LCR10" s="3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P10" s="1"/>
      <c r="LDS10" s="3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Q10" s="1"/>
      <c r="LET10" s="3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R10" s="1"/>
      <c r="LFU10" s="3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S10" s="1"/>
      <c r="LGV10" s="3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T10" s="1"/>
      <c r="LHW10" s="3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U10" s="1"/>
      <c r="LIX10" s="3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V10" s="1"/>
      <c r="LJY10" s="3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W10" s="1"/>
      <c r="LKZ10" s="3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X10" s="1"/>
      <c r="LMA10" s="3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Y10" s="1"/>
      <c r="LNB10" s="3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Z10" s="1"/>
      <c r="LOC10" s="3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PA10" s="1"/>
      <c r="LPD10" s="3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B10" s="1"/>
      <c r="LQE10" s="3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C10" s="1"/>
      <c r="LRF10" s="3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D10" s="1"/>
      <c r="LSG10" s="3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E10" s="1"/>
      <c r="LTH10" s="3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F10" s="1"/>
      <c r="LUI10" s="3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G10" s="1"/>
      <c r="LVJ10" s="3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H10" s="1"/>
      <c r="LWK10" s="3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I10" s="1"/>
      <c r="LXL10" s="3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J10" s="1"/>
      <c r="LYM10" s="3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K10" s="1"/>
      <c r="LZN10" s="3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L10" s="1"/>
      <c r="MAO10" s="3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M10" s="1"/>
      <c r="MBP10" s="3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N10" s="1"/>
      <c r="MCQ10" s="3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O10" s="1"/>
      <c r="MDR10" s="3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P10" s="1"/>
      <c r="MES10" s="3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Q10" s="1"/>
      <c r="MFT10" s="3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R10" s="1"/>
      <c r="MGU10" s="3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S10" s="1"/>
      <c r="MHV10" s="3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T10" s="1"/>
      <c r="MIW10" s="3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U10" s="1"/>
      <c r="MJX10" s="3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V10" s="1"/>
      <c r="MKY10" s="3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W10" s="1"/>
      <c r="MLZ10" s="3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X10" s="1"/>
      <c r="MNA10" s="3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Y10" s="1"/>
      <c r="MOB10" s="3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Z10" s="1"/>
      <c r="MPC10" s="3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QA10" s="1"/>
      <c r="MQD10" s="3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B10" s="1"/>
      <c r="MRE10" s="3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C10" s="1"/>
      <c r="MSF10" s="3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D10" s="1"/>
      <c r="MTG10" s="3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E10" s="1"/>
      <c r="MUH10" s="3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F10" s="1"/>
      <c r="MVI10" s="3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G10" s="1"/>
      <c r="MWJ10" s="3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H10" s="1"/>
      <c r="MXK10" s="3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I10" s="1"/>
      <c r="MYL10" s="3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J10" s="1"/>
      <c r="MZM10" s="3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K10" s="1"/>
      <c r="NAN10" s="3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L10" s="1"/>
      <c r="NBO10" s="3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M10" s="1"/>
      <c r="NCP10" s="3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N10" s="1"/>
      <c r="NDQ10" s="3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O10" s="1"/>
      <c r="NER10" s="3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P10" s="1"/>
      <c r="NFS10" s="3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Q10" s="1"/>
      <c r="NGT10" s="3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R10" s="1"/>
      <c r="NHU10" s="3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S10" s="1"/>
      <c r="NIV10" s="3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T10" s="1"/>
      <c r="NJW10" s="3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U10" s="1"/>
      <c r="NKX10" s="3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V10" s="1"/>
      <c r="NLY10" s="3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W10" s="1"/>
      <c r="NMZ10" s="3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X10" s="1"/>
      <c r="NOA10" s="3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Y10" s="1"/>
      <c r="NPB10" s="3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Z10" s="1"/>
      <c r="NQC10" s="3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RA10" s="1"/>
      <c r="NRD10" s="3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B10" s="1"/>
      <c r="NSE10" s="3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C10" s="1"/>
      <c r="NTF10" s="3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D10" s="1"/>
      <c r="NUG10" s="3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E10" s="1"/>
      <c r="NVH10" s="3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F10" s="1"/>
      <c r="NWI10" s="3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G10" s="1"/>
      <c r="NXJ10" s="3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H10" s="1"/>
      <c r="NYK10" s="3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I10" s="1"/>
      <c r="NZL10" s="3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J10" s="1"/>
      <c r="OAM10" s="3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K10" s="1"/>
      <c r="OBN10" s="3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L10" s="1"/>
      <c r="OCO10" s="3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M10" s="1"/>
      <c r="ODP10" s="3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N10" s="1"/>
      <c r="OEQ10" s="3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O10" s="1"/>
      <c r="OFR10" s="3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P10" s="1"/>
      <c r="OGS10" s="3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Q10" s="1"/>
      <c r="OHT10" s="3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R10" s="1"/>
      <c r="OIU10" s="3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S10" s="1"/>
      <c r="OJV10" s="3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T10" s="1"/>
      <c r="OKW10" s="3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U10" s="1"/>
      <c r="OLX10" s="3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V10" s="1"/>
      <c r="OMY10" s="3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W10" s="1"/>
      <c r="ONZ10" s="3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X10" s="1"/>
      <c r="OPA10" s="3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Y10" s="1"/>
      <c r="OQB10" s="3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Z10" s="1"/>
      <c r="ORC10" s="3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SA10" s="1"/>
      <c r="OSD10" s="3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B10" s="1"/>
      <c r="OTE10" s="3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C10" s="1"/>
      <c r="OUF10" s="3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D10" s="1"/>
      <c r="OVG10" s="3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E10" s="1"/>
      <c r="OWH10" s="3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F10" s="1"/>
      <c r="OXI10" s="3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G10" s="1"/>
      <c r="OYJ10" s="3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H10" s="1"/>
      <c r="OZK10" s="3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I10" s="1"/>
      <c r="PAL10" s="3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J10" s="1"/>
      <c r="PBM10" s="3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K10" s="1"/>
      <c r="PCN10" s="3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L10" s="1"/>
      <c r="PDO10" s="3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M10" s="1"/>
      <c r="PEP10" s="3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N10" s="1"/>
      <c r="PFQ10" s="3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O10" s="1"/>
      <c r="PGR10" s="3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P10" s="1"/>
      <c r="PHS10" s="3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Q10" s="1"/>
      <c r="PIT10" s="3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R10" s="1"/>
      <c r="PJU10" s="3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S10" s="1"/>
      <c r="PKV10" s="3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T10" s="1"/>
      <c r="PLW10" s="3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U10" s="1"/>
      <c r="PMX10" s="3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V10" s="1"/>
      <c r="PNY10" s="3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W10" s="1"/>
      <c r="POZ10" s="3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X10" s="1"/>
      <c r="PQA10" s="3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Y10" s="1"/>
      <c r="PRB10" s="3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Z10" s="1"/>
      <c r="PSC10" s="3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TA10" s="1"/>
      <c r="PTD10" s="3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B10" s="1"/>
      <c r="PUE10" s="3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C10" s="1"/>
      <c r="PVF10" s="3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D10" s="1"/>
      <c r="PWG10" s="3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E10" s="1"/>
      <c r="PXH10" s="3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F10" s="1"/>
      <c r="PYI10" s="3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G10" s="1"/>
      <c r="PZJ10" s="3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H10" s="1"/>
      <c r="QAK10" s="3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I10" s="1"/>
      <c r="QBL10" s="3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J10" s="1"/>
      <c r="QCM10" s="3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K10" s="1"/>
      <c r="QDN10" s="3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L10" s="1"/>
      <c r="QEO10" s="3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M10" s="1"/>
      <c r="QFP10" s="3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N10" s="1"/>
      <c r="QGQ10" s="3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O10" s="1"/>
      <c r="QHR10" s="3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P10" s="1"/>
      <c r="QIS10" s="3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Q10" s="1"/>
      <c r="QJT10" s="3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R10" s="1"/>
      <c r="QKU10" s="3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S10" s="1"/>
      <c r="QLV10" s="3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T10" s="1"/>
      <c r="QMW10" s="3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U10" s="1"/>
      <c r="QNX10" s="3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V10" s="1"/>
      <c r="QOY10" s="3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W10" s="1"/>
      <c r="QPZ10" s="3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X10" s="1"/>
      <c r="QRA10" s="3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Y10" s="1"/>
      <c r="QSB10" s="3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Z10" s="1"/>
      <c r="QTC10" s="3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UA10" s="1"/>
      <c r="QUD10" s="3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B10" s="1"/>
      <c r="QVE10" s="3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C10" s="1"/>
      <c r="QWF10" s="3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D10" s="1"/>
      <c r="QXG10" s="3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E10" s="1"/>
      <c r="QYH10" s="3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F10" s="1"/>
      <c r="QZI10" s="3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G10" s="1"/>
      <c r="RAJ10" s="3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H10" s="1"/>
      <c r="RBK10" s="3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I10" s="1"/>
      <c r="RCL10" s="3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J10" s="1"/>
      <c r="RDM10" s="3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K10" s="1"/>
      <c r="REN10" s="3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L10" s="1"/>
      <c r="RFO10" s="3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M10" s="1"/>
      <c r="RGP10" s="3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N10" s="1"/>
      <c r="RHQ10" s="3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O10" s="1"/>
      <c r="RIR10" s="3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P10" s="1"/>
      <c r="RJS10" s="3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Q10" s="1"/>
      <c r="RKT10" s="3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R10" s="1"/>
      <c r="RLU10" s="3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S10" s="1"/>
      <c r="RMV10" s="3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T10" s="1"/>
      <c r="RNW10" s="3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U10" s="1"/>
      <c r="ROX10" s="3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V10" s="1"/>
      <c r="RPY10" s="3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W10" s="1"/>
      <c r="RQZ10" s="3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X10" s="1"/>
      <c r="RSA10" s="3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Y10" s="1"/>
      <c r="RTB10" s="3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Z10" s="1"/>
      <c r="RUC10" s="3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VA10" s="1"/>
      <c r="RVD10" s="3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B10" s="1"/>
      <c r="RWE10" s="3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C10" s="1"/>
      <c r="RXF10" s="3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D10" s="1"/>
      <c r="RYG10" s="3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E10" s="1"/>
      <c r="RZH10" s="3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F10" s="1"/>
      <c r="SAI10" s="3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G10" s="1"/>
      <c r="SBJ10" s="3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H10" s="1"/>
      <c r="SCK10" s="3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I10" s="1"/>
      <c r="SDL10" s="3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J10" s="1"/>
      <c r="SEM10" s="3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K10" s="1"/>
      <c r="SFN10" s="3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L10" s="1"/>
      <c r="SGO10" s="3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M10" s="1"/>
      <c r="SHP10" s="3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N10" s="1"/>
      <c r="SIQ10" s="3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O10" s="1"/>
      <c r="SJR10" s="3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P10" s="1"/>
      <c r="SKS10" s="3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Q10" s="1"/>
      <c r="SLT10" s="3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R10" s="1"/>
      <c r="SMU10" s="3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S10" s="1"/>
      <c r="SNV10" s="3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T10" s="1"/>
      <c r="SOW10" s="3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U10" s="1"/>
      <c r="SPX10" s="3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V10" s="1"/>
      <c r="SQY10" s="3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W10" s="1"/>
      <c r="SRZ10" s="3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X10" s="1"/>
      <c r="STA10" s="3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Y10" s="1"/>
      <c r="SUB10" s="3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Z10" s="1"/>
      <c r="SVC10" s="3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WA10" s="1"/>
      <c r="SWD10" s="3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B10" s="1"/>
      <c r="SXE10" s="3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C10" s="1"/>
      <c r="SYF10" s="3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D10" s="1"/>
      <c r="SZG10" s="3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E10" s="1"/>
      <c r="TAH10" s="3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F10" s="1"/>
      <c r="TBI10" s="3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G10" s="1"/>
      <c r="TCJ10" s="3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H10" s="1"/>
      <c r="TDK10" s="3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I10" s="1"/>
      <c r="TEL10" s="3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J10" s="1"/>
      <c r="TFM10" s="3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K10" s="1"/>
      <c r="TGN10" s="3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L10" s="1"/>
      <c r="THO10" s="3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M10" s="1"/>
      <c r="TIP10" s="3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N10" s="1"/>
      <c r="TJQ10" s="3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O10" s="1"/>
      <c r="TKR10" s="3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P10" s="1"/>
      <c r="TLS10" s="3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Q10" s="1"/>
      <c r="TMT10" s="3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R10" s="1"/>
      <c r="TNU10" s="3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S10" s="1"/>
      <c r="TOV10" s="3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T10" s="1"/>
      <c r="TPW10" s="3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U10" s="1"/>
      <c r="TQX10" s="3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V10" s="1"/>
      <c r="TRY10" s="3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W10" s="1"/>
      <c r="TSZ10" s="3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X10" s="1"/>
      <c r="TUA10" s="3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Y10" s="1"/>
      <c r="TVB10" s="3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Z10" s="1"/>
      <c r="TWC10" s="3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XA10" s="1"/>
      <c r="TXD10" s="3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B10" s="1"/>
      <c r="TYE10" s="3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C10" s="1"/>
      <c r="TZF10" s="3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D10" s="1"/>
      <c r="UAG10" s="3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E10" s="1"/>
      <c r="UBH10" s="3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F10" s="1"/>
      <c r="UCI10" s="3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G10" s="1"/>
      <c r="UDJ10" s="3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H10" s="1"/>
      <c r="UEK10" s="3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I10" s="1"/>
      <c r="UFL10" s="3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J10" s="1"/>
      <c r="UGM10" s="3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K10" s="1"/>
      <c r="UHN10" s="3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L10" s="1"/>
      <c r="UIO10" s="3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M10" s="1"/>
      <c r="UJP10" s="3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N10" s="1"/>
      <c r="UKQ10" s="3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O10" s="1"/>
      <c r="ULR10" s="3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P10" s="1"/>
      <c r="UMS10" s="3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Q10" s="1"/>
      <c r="UNT10" s="3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R10" s="1"/>
      <c r="UOU10" s="3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S10" s="1"/>
      <c r="UPV10" s="3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T10" s="1"/>
      <c r="UQW10" s="3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U10" s="1"/>
      <c r="URX10" s="3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V10" s="1"/>
      <c r="USY10" s="3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W10" s="1"/>
      <c r="UTZ10" s="3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X10" s="1"/>
      <c r="UVA10" s="3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Y10" s="1"/>
      <c r="UWB10" s="3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Z10" s="1"/>
      <c r="UXC10" s="3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YA10" s="1"/>
      <c r="UYD10" s="3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B10" s="1"/>
      <c r="UZE10" s="3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C10" s="1"/>
      <c r="VAF10" s="3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D10" s="1"/>
      <c r="VBG10" s="3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E10" s="1"/>
      <c r="VCH10" s="3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F10" s="1"/>
      <c r="VDI10" s="3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G10" s="1"/>
      <c r="VEJ10" s="3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H10" s="1"/>
      <c r="VFK10" s="3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I10" s="1"/>
      <c r="VGL10" s="3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J10" s="1"/>
      <c r="VHM10" s="3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K10" s="1"/>
      <c r="VIN10" s="3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L10" s="1"/>
      <c r="VJO10" s="3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M10" s="1"/>
      <c r="VKP10" s="3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N10" s="1"/>
      <c r="VLQ10" s="3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O10" s="1"/>
      <c r="VMR10" s="3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P10" s="1"/>
      <c r="VNS10" s="3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Q10" s="1"/>
      <c r="VOT10" s="3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R10" s="1"/>
      <c r="VPU10" s="3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S10" s="1"/>
      <c r="VQV10" s="3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T10" s="1"/>
      <c r="VRW10" s="3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U10" s="1"/>
      <c r="VSX10" s="3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V10" s="1"/>
      <c r="VTY10" s="3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W10" s="1"/>
      <c r="VUZ10" s="3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X10" s="1"/>
      <c r="VWA10" s="3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Y10" s="1"/>
      <c r="VXB10" s="3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Z10" s="1"/>
      <c r="VYC10" s="3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ZA10" s="1"/>
      <c r="VZD10" s="3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B10" s="1"/>
      <c r="WAE10" s="3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C10" s="1"/>
      <c r="WBF10" s="3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D10" s="1"/>
      <c r="WCG10" s="3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E10" s="1"/>
      <c r="WDH10" s="3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F10" s="1"/>
      <c r="WEI10" s="3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G10" s="1"/>
      <c r="WFJ10" s="3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H10" s="1"/>
      <c r="WGK10" s="3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I10" s="1"/>
      <c r="WHL10" s="3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J10" s="1"/>
      <c r="WIM10" s="3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K10" s="1"/>
      <c r="WJN10" s="3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L10" s="1"/>
      <c r="WKO10" s="3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M10" s="1"/>
      <c r="WLP10" s="3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N10" s="1"/>
      <c r="WMQ10" s="3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O10" s="1"/>
      <c r="WNR10" s="3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P10" s="1"/>
      <c r="WOS10" s="3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Q10" s="1"/>
      <c r="WPT10" s="3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R10" s="1"/>
      <c r="WQU10" s="3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S10" s="1"/>
      <c r="WRV10" s="3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T10" s="1"/>
      <c r="WSW10" s="3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U10" s="1"/>
      <c r="WTX10" s="3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V10" s="1"/>
      <c r="WUY10" s="3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W10" s="1"/>
      <c r="WVZ10" s="3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X10" s="1"/>
      <c r="WXA10" s="3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Y10" s="1"/>
      <c r="WYB10" s="3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Z10" s="1"/>
      <c r="WZC10" s="3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XAA10" s="1"/>
      <c r="XAD10" s="3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B10" s="1"/>
      <c r="XBE10" s="3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C10" s="1"/>
      <c r="XCF10" s="3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D10" s="1"/>
      <c r="XDG10" s="3"/>
      <c r="XDI10" s="9"/>
      <c r="XDJ10" s="9"/>
      <c r="XDK10" s="9"/>
      <c r="XDL10" s="9"/>
      <c r="XDM10" s="9"/>
      <c r="XDN10" s="9"/>
      <c r="XDO10" s="9"/>
      <c r="XDP10" s="9"/>
      <c r="XDQ10" s="9"/>
      <c r="XDR10" s="9"/>
      <c r="XDS10" s="9"/>
      <c r="XDT10" s="9"/>
      <c r="XDU10" s="9"/>
      <c r="XDV10" s="9"/>
      <c r="XDW10" s="9"/>
      <c r="XDX10" s="9"/>
      <c r="XDY10" s="9"/>
      <c r="XDZ10" s="9"/>
      <c r="XEA10" s="9"/>
      <c r="XEB10" s="9"/>
      <c r="XEC10" s="9"/>
      <c r="XEE10" s="1"/>
      <c r="XEH10" s="3"/>
      <c r="XEJ10" s="9"/>
      <c r="XEK10" s="9"/>
      <c r="XEL10" s="9"/>
      <c r="XEM10" s="9"/>
      <c r="XEN10" s="9"/>
      <c r="XEO10" s="9"/>
      <c r="XEP10" s="9"/>
      <c r="XEQ10" s="9"/>
      <c r="XER10" s="9"/>
      <c r="XES10" s="9"/>
      <c r="XET10" s="9"/>
      <c r="XEU10" s="9"/>
      <c r="XEV10" s="9"/>
      <c r="XEW10" s="9"/>
      <c r="XEX10" s="9"/>
      <c r="XEY10" s="9"/>
      <c r="XEZ10" s="9"/>
      <c r="XFA10" s="9"/>
      <c r="XFB10" s="9"/>
      <c r="XFC10" s="9"/>
    </row>
    <row r="11" spans="1:1023 1026:2047 2049:13311 13313:14334 14337:15360 15363:16383" s="3" customFormat="1" ht="21.75" thickBot="1" x14ac:dyDescent="0.25">
      <c r="E11" s="11">
        <f>SUM(E9:E10)</f>
        <v>0</v>
      </c>
      <c r="G11" s="11">
        <f>SUM(G9:G10)</f>
        <v>0</v>
      </c>
      <c r="I11" s="3" t="s">
        <v>15</v>
      </c>
      <c r="K11" s="11">
        <f>SUM(K9:K10)</f>
        <v>396634064900</v>
      </c>
      <c r="M11" s="3" t="s">
        <v>15</v>
      </c>
      <c r="O11" s="11">
        <f>SUM(O9:O10)</f>
        <v>0</v>
      </c>
      <c r="Q11" s="43"/>
      <c r="S11" s="3" t="s">
        <v>15</v>
      </c>
      <c r="U11" s="11">
        <f>SUM(U9:U10)</f>
        <v>396634064900</v>
      </c>
      <c r="W11" s="11">
        <f>SUM(W9:W10)</f>
        <v>393793603315</v>
      </c>
      <c r="Y11" s="12">
        <f>SUM(Y9:Y10)</f>
        <v>5.8165976731592475E-2</v>
      </c>
    </row>
    <row r="12" spans="1:1023 1026:2047 2049:13311 13313:14334 14337:15360 15363:16383" ht="19.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5"/>
  <sheetViews>
    <sheetView rightToLeft="1" workbookViewId="0">
      <selection activeCell="Y9" sqref="Y9:Y10"/>
    </sheetView>
  </sheetViews>
  <sheetFormatPr defaultRowHeight="22.5" x14ac:dyDescent="0.2"/>
  <cols>
    <col min="1" max="1" width="26.75" style="23" bestFit="1" customWidth="1"/>
    <col min="2" max="2" width="0.875" style="23" customWidth="1"/>
    <col min="3" max="3" width="18" style="23" bestFit="1" customWidth="1"/>
    <col min="4" max="4" width="0.875" style="23" customWidth="1"/>
    <col min="5" max="5" width="17.75" style="23" bestFit="1" customWidth="1"/>
    <col min="6" max="6" width="0.875" style="23" customWidth="1"/>
    <col min="7" max="7" width="17.875" style="23" bestFit="1" customWidth="1"/>
    <col min="8" max="8" width="0.875" style="23" customWidth="1"/>
    <col min="9" max="9" width="18" style="23" bestFit="1" customWidth="1"/>
    <col min="10" max="10" width="0.875" style="23" customWidth="1"/>
    <col min="11" max="11" width="18.25" style="23" bestFit="1" customWidth="1"/>
    <col min="12" max="12" width="0.875" style="23" customWidth="1"/>
    <col min="13" max="13" width="8" style="23" customWidth="1"/>
    <col min="14" max="14" width="18.25" style="23" bestFit="1" customWidth="1"/>
    <col min="15" max="16384" width="9" style="23"/>
  </cols>
  <sheetData>
    <row r="2" spans="1:20" ht="24" x14ac:dyDescent="0.2">
      <c r="A2" s="48" t="str">
        <f>+سهام!A2</f>
        <v>صندوق سرمایه‌گذاری بخشی صنایع مفید - معدن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</row>
    <row r="3" spans="1:20" ht="24" x14ac:dyDescent="0.2">
      <c r="A3" s="48" t="s">
        <v>1</v>
      </c>
      <c r="B3" s="48" t="s">
        <v>1</v>
      </c>
      <c r="C3" s="48" t="s">
        <v>1</v>
      </c>
      <c r="D3" s="48" t="s">
        <v>1</v>
      </c>
      <c r="E3" s="48" t="s">
        <v>1</v>
      </c>
      <c r="F3" s="48" t="s">
        <v>1</v>
      </c>
      <c r="G3" s="48" t="s">
        <v>1</v>
      </c>
      <c r="H3" s="48" t="s">
        <v>1</v>
      </c>
      <c r="I3" s="48" t="s">
        <v>1</v>
      </c>
      <c r="J3" s="48" t="s">
        <v>1</v>
      </c>
      <c r="K3" s="48" t="s">
        <v>1</v>
      </c>
    </row>
    <row r="4" spans="1:20" ht="24" x14ac:dyDescent="0.2">
      <c r="A4" s="48" t="str">
        <f>+سهام!A4</f>
        <v>برای ماه منتهی به 1403/12/30</v>
      </c>
      <c r="B4" s="48" t="s">
        <v>16</v>
      </c>
      <c r="C4" s="48" t="s">
        <v>16</v>
      </c>
      <c r="D4" s="48" t="s">
        <v>16</v>
      </c>
      <c r="E4" s="48" t="s">
        <v>16</v>
      </c>
      <c r="F4" s="48" t="s">
        <v>16</v>
      </c>
      <c r="G4" s="48" t="s">
        <v>16</v>
      </c>
      <c r="H4" s="48" t="s">
        <v>16</v>
      </c>
      <c r="I4" s="48" t="s">
        <v>16</v>
      </c>
      <c r="J4" s="48" t="s">
        <v>16</v>
      </c>
      <c r="K4" s="48" t="s">
        <v>16</v>
      </c>
    </row>
    <row r="5" spans="1:20" ht="25.5" x14ac:dyDescent="0.2">
      <c r="A5" s="49" t="s">
        <v>17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ht="24.75" thickBot="1" x14ac:dyDescent="0.25">
      <c r="A6" s="50" t="s">
        <v>18</v>
      </c>
      <c r="C6" s="37" t="s">
        <v>50</v>
      </c>
      <c r="E6" s="50" t="s">
        <v>5</v>
      </c>
      <c r="F6" s="50" t="s">
        <v>5</v>
      </c>
      <c r="G6" s="50" t="s">
        <v>5</v>
      </c>
      <c r="I6" s="50" t="s">
        <v>52</v>
      </c>
      <c r="J6" s="50" t="s">
        <v>4</v>
      </c>
      <c r="K6" s="50" t="s">
        <v>4</v>
      </c>
    </row>
    <row r="7" spans="1:20" ht="24.75" thickBot="1" x14ac:dyDescent="0.25">
      <c r="A7" s="50" t="s">
        <v>18</v>
      </c>
      <c r="C7" s="37" t="s">
        <v>19</v>
      </c>
      <c r="E7" s="37" t="s">
        <v>20</v>
      </c>
      <c r="G7" s="37" t="s">
        <v>21</v>
      </c>
      <c r="I7" s="37" t="s">
        <v>19</v>
      </c>
      <c r="K7" s="37" t="s">
        <v>22</v>
      </c>
    </row>
    <row r="8" spans="1:20" ht="24" x14ac:dyDescent="0.2">
      <c r="A8" s="22" t="s">
        <v>46</v>
      </c>
      <c r="C8" s="24">
        <v>0</v>
      </c>
      <c r="E8" s="24">
        <v>6870733520000</v>
      </c>
      <c r="F8" s="24"/>
      <c r="G8" s="24">
        <v>1542567386000</v>
      </c>
      <c r="I8" s="24">
        <f>+C8+E8-G8</f>
        <v>5328166134000</v>
      </c>
      <c r="K8" s="38">
        <v>0.78700614932131352</v>
      </c>
      <c r="N8" s="24"/>
    </row>
    <row r="9" spans="1:20" ht="24" x14ac:dyDescent="0.2">
      <c r="A9" s="22" t="s">
        <v>55</v>
      </c>
      <c r="C9" s="24">
        <v>0</v>
      </c>
      <c r="E9" s="24">
        <v>1000000110000</v>
      </c>
      <c r="F9" s="24"/>
      <c r="G9" s="24">
        <v>1000000010000</v>
      </c>
      <c r="I9" s="24">
        <f t="shared" ref="I9:I10" si="0">+C9+E9-G9</f>
        <v>100000</v>
      </c>
      <c r="K9" s="38">
        <v>1.4770675867242273E-8</v>
      </c>
      <c r="N9" s="24"/>
    </row>
    <row r="10" spans="1:20" ht="24.75" thickBot="1" x14ac:dyDescent="0.25">
      <c r="A10" s="22" t="s">
        <v>55</v>
      </c>
      <c r="C10" s="24">
        <v>0</v>
      </c>
      <c r="E10" s="24">
        <v>1000000000000</v>
      </c>
      <c r="F10" s="24"/>
      <c r="G10" s="24">
        <v>0</v>
      </c>
      <c r="I10" s="24">
        <f t="shared" si="0"/>
        <v>1000000000000</v>
      </c>
      <c r="K10" s="38">
        <v>0.14770675867242272</v>
      </c>
      <c r="N10" s="24"/>
    </row>
    <row r="11" spans="1:20" s="22" customFormat="1" ht="24.75" thickBot="1" x14ac:dyDescent="0.25">
      <c r="A11" s="22" t="s">
        <v>15</v>
      </c>
      <c r="C11" s="25">
        <f>SUM(C8:C10)</f>
        <v>0</v>
      </c>
      <c r="E11" s="25">
        <f>SUM(E8:E10)</f>
        <v>8870733630000</v>
      </c>
      <c r="G11" s="25">
        <f>SUM(G8:G10)</f>
        <v>2542567396000</v>
      </c>
      <c r="I11" s="25">
        <f>SUM(I8:I10)</f>
        <v>6328166234000</v>
      </c>
      <c r="K11" s="39">
        <f>SUM(K8:K10)</f>
        <v>0.9347129227644122</v>
      </c>
      <c r="N11" s="44"/>
    </row>
    <row r="12" spans="1:20" ht="23.25" thickTop="1" x14ac:dyDescent="0.2"/>
    <row r="13" spans="1:20" x14ac:dyDescent="0.45">
      <c r="C13" s="24"/>
      <c r="I13" s="34"/>
    </row>
    <row r="14" spans="1:20" x14ac:dyDescent="0.2">
      <c r="C14" s="24"/>
      <c r="E14" s="24"/>
    </row>
    <row r="15" spans="1:20" x14ac:dyDescent="0.2">
      <c r="I15" s="24"/>
      <c r="K15" s="24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tabSelected="1" workbookViewId="0">
      <selection activeCell="G9" sqref="G9"/>
    </sheetView>
  </sheetViews>
  <sheetFormatPr defaultRowHeight="18.75" x14ac:dyDescent="0.45"/>
  <cols>
    <col min="1" max="1" width="20.875" style="31" bestFit="1" customWidth="1"/>
    <col min="2" max="2" width="0.875" style="31" customWidth="1"/>
    <col min="3" max="3" width="20.125" style="31" customWidth="1"/>
    <col min="4" max="4" width="0.875" style="31" customWidth="1"/>
    <col min="5" max="5" width="20.125" style="31" customWidth="1"/>
    <col min="6" max="6" width="0.875" style="31" customWidth="1"/>
    <col min="7" max="7" width="28" style="31" customWidth="1"/>
    <col min="8" max="8" width="0.875" style="31" customWidth="1"/>
    <col min="9" max="9" width="8" style="31" customWidth="1"/>
    <col min="10" max="16384" width="9" style="31"/>
  </cols>
  <sheetData>
    <row r="2" spans="1:7" ht="26.25" x14ac:dyDescent="0.45">
      <c r="A2" s="51" t="str">
        <f>+سهام!A2</f>
        <v>صندوق سرمایه‌گذاری بخشی صنایع مفید - معدن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</row>
    <row r="3" spans="1:7" ht="26.25" x14ac:dyDescent="0.45">
      <c r="A3" s="51" t="s">
        <v>24</v>
      </c>
      <c r="B3" s="51" t="s">
        <v>24</v>
      </c>
      <c r="C3" s="51" t="s">
        <v>24</v>
      </c>
      <c r="D3" s="51" t="s">
        <v>24</v>
      </c>
      <c r="E3" s="51" t="s">
        <v>24</v>
      </c>
      <c r="F3" s="51" t="s">
        <v>24</v>
      </c>
      <c r="G3" s="51" t="s">
        <v>24</v>
      </c>
    </row>
    <row r="4" spans="1:7" ht="26.25" x14ac:dyDescent="0.45">
      <c r="A4" s="51" t="str">
        <f>+سهام!A4</f>
        <v>برای ماه منتهی به 1403/12/30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</row>
    <row r="6" spans="1:7" ht="27" thickBot="1" x14ac:dyDescent="0.5">
      <c r="A6" s="21" t="s">
        <v>28</v>
      </c>
      <c r="C6" s="21" t="s">
        <v>19</v>
      </c>
      <c r="E6" s="21" t="s">
        <v>38</v>
      </c>
      <c r="G6" s="21" t="s">
        <v>13</v>
      </c>
    </row>
    <row r="7" spans="1:7" ht="21" x14ac:dyDescent="0.55000000000000004">
      <c r="A7" s="32" t="s">
        <v>44</v>
      </c>
      <c r="C7" s="6">
        <f>+'درآمد سرمایه‌گذاری در سهام'!I10</f>
        <v>-2840461585</v>
      </c>
      <c r="D7" s="5"/>
      <c r="E7" s="1">
        <f>+C7/$C$10</f>
        <v>-6.2604235509902378E-2</v>
      </c>
      <c r="F7" s="5"/>
      <c r="G7" s="1">
        <v>-4.1955537385388232E-4</v>
      </c>
    </row>
    <row r="8" spans="1:7" ht="21" x14ac:dyDescent="0.55000000000000004">
      <c r="A8" s="32" t="s">
        <v>45</v>
      </c>
      <c r="C8" s="6">
        <f>+'درآمد سپرده بانکی'!E9</f>
        <v>48211067442</v>
      </c>
      <c r="D8" s="5"/>
      <c r="E8" s="1">
        <f t="shared" ref="E8:E9" si="0">+C8/$C$10</f>
        <v>1.0625797709292923</v>
      </c>
      <c r="F8" s="5"/>
      <c r="G8" s="1">
        <v>7.1211005039953906E-3</v>
      </c>
    </row>
    <row r="9" spans="1:7" ht="21.75" thickBot="1" x14ac:dyDescent="0.6">
      <c r="A9" s="32" t="s">
        <v>49</v>
      </c>
      <c r="C9" s="6">
        <f>+'سایر درآمدها'!C9</f>
        <v>1110000</v>
      </c>
      <c r="D9" s="5"/>
      <c r="E9" s="1">
        <f t="shared" si="0"/>
        <v>2.4464580610053079E-5</v>
      </c>
      <c r="F9" s="5"/>
      <c r="G9" s="1">
        <v>1.6395450212638924E-7</v>
      </c>
    </row>
    <row r="10" spans="1:7" s="32" customFormat="1" ht="21.75" thickBot="1" x14ac:dyDescent="0.6">
      <c r="A10" s="32" t="s">
        <v>15</v>
      </c>
      <c r="C10" s="13">
        <f>SUM(C7:C9)</f>
        <v>45371715857</v>
      </c>
      <c r="D10" s="4"/>
      <c r="E10" s="33">
        <f>SUM(E7:E9)</f>
        <v>1</v>
      </c>
      <c r="F10" s="4"/>
      <c r="G10" s="41">
        <f>SUM(G7:G9)</f>
        <v>6.7017090846436351E-3</v>
      </c>
    </row>
    <row r="11" spans="1:7" ht="19.5" thickTop="1" x14ac:dyDescent="0.45"/>
    <row r="12" spans="1:7" x14ac:dyDescent="0.45">
      <c r="C12" s="34"/>
      <c r="G12" s="34"/>
    </row>
    <row r="13" spans="1:7" x14ac:dyDescent="0.45">
      <c r="C13" s="35"/>
      <c r="E13" s="36"/>
      <c r="G13" s="6"/>
    </row>
    <row r="14" spans="1:7" x14ac:dyDescent="0.45">
      <c r="C14" s="35"/>
      <c r="E14" s="36"/>
      <c r="G14" s="36"/>
    </row>
    <row r="15" spans="1:7" x14ac:dyDescent="0.45">
      <c r="C15" s="35"/>
      <c r="E15" s="36"/>
      <c r="G15" s="36"/>
    </row>
    <row r="16" spans="1:7" x14ac:dyDescent="0.45">
      <c r="C16" s="36"/>
      <c r="E16" s="36"/>
      <c r="G16" s="36"/>
    </row>
    <row r="17" spans="3:7" x14ac:dyDescent="0.45">
      <c r="C17" s="36"/>
      <c r="E17" s="36"/>
      <c r="G17" s="36"/>
    </row>
    <row r="18" spans="3:7" x14ac:dyDescent="0.45">
      <c r="C18" s="36"/>
      <c r="E18" s="3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11"/>
  <sheetViews>
    <sheetView rightToLeft="1" zoomScale="85" zoomScaleNormal="85" workbookViewId="0">
      <selection activeCell="G32" sqref="G32"/>
    </sheetView>
  </sheetViews>
  <sheetFormatPr defaultRowHeight="18.75" x14ac:dyDescent="0.45"/>
  <cols>
    <col min="1" max="1" width="35.25" style="26" bestFit="1" customWidth="1"/>
    <col min="2" max="2" width="0.875" style="26" customWidth="1"/>
    <col min="3" max="3" width="19.25" style="26" customWidth="1"/>
    <col min="4" max="4" width="0.875" style="26" customWidth="1"/>
    <col min="5" max="5" width="19.25" style="26" customWidth="1"/>
    <col min="6" max="6" width="0.875" style="26" customWidth="1"/>
    <col min="7" max="7" width="19.25" style="26" customWidth="1"/>
    <col min="8" max="8" width="0.875" style="26" customWidth="1"/>
    <col min="9" max="9" width="19.25" style="26" customWidth="1"/>
    <col min="10" max="10" width="0.875" style="26" customWidth="1"/>
    <col min="11" max="11" width="20.125" style="26" customWidth="1"/>
    <col min="12" max="12" width="0.875" style="26" customWidth="1"/>
    <col min="13" max="13" width="19.25" style="26" customWidth="1"/>
    <col min="14" max="14" width="0.875" style="26" customWidth="1"/>
    <col min="15" max="15" width="20.125" style="26" customWidth="1"/>
    <col min="16" max="16" width="0.875" style="26" customWidth="1"/>
    <col min="17" max="17" width="19.25" style="26" customWidth="1"/>
    <col min="18" max="18" width="0.875" style="26" customWidth="1"/>
    <col min="19" max="19" width="20.125" style="26" customWidth="1"/>
    <col min="20" max="20" width="0.875" style="26" customWidth="1"/>
    <col min="21" max="21" width="20.125" style="26" customWidth="1"/>
    <col min="22" max="22" width="0.875" style="26" customWidth="1"/>
    <col min="23" max="23" width="8" style="26" customWidth="1"/>
    <col min="24" max="16384" width="9" style="26"/>
  </cols>
  <sheetData>
    <row r="2" spans="1:21" ht="26.25" x14ac:dyDescent="0.45">
      <c r="A2" s="51" t="str">
        <f>+سهام!A2</f>
        <v>صندوق سرمایه‌گذاری بخشی صنایع مفید - معدن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  <c r="N2" s="51" t="s">
        <v>0</v>
      </c>
      <c r="O2" s="51" t="s">
        <v>0</v>
      </c>
      <c r="P2" s="51" t="s">
        <v>0</v>
      </c>
      <c r="Q2" s="51" t="s">
        <v>0</v>
      </c>
      <c r="R2" s="51" t="s">
        <v>0</v>
      </c>
      <c r="S2" s="51" t="s">
        <v>0</v>
      </c>
      <c r="T2" s="51" t="s">
        <v>0</v>
      </c>
      <c r="U2" s="51" t="s">
        <v>0</v>
      </c>
    </row>
    <row r="3" spans="1:21" ht="26.25" x14ac:dyDescent="0.45">
      <c r="A3" s="51" t="s">
        <v>24</v>
      </c>
      <c r="B3" s="51" t="s">
        <v>24</v>
      </c>
      <c r="C3" s="51" t="s">
        <v>24</v>
      </c>
      <c r="D3" s="51" t="s">
        <v>24</v>
      </c>
      <c r="E3" s="51" t="s">
        <v>24</v>
      </c>
      <c r="F3" s="51" t="s">
        <v>24</v>
      </c>
      <c r="G3" s="51" t="s">
        <v>24</v>
      </c>
      <c r="H3" s="51" t="s">
        <v>24</v>
      </c>
      <c r="I3" s="51" t="s">
        <v>24</v>
      </c>
      <c r="J3" s="51" t="s">
        <v>24</v>
      </c>
      <c r="K3" s="51" t="s">
        <v>24</v>
      </c>
      <c r="L3" s="51" t="s">
        <v>24</v>
      </c>
      <c r="M3" s="51" t="s">
        <v>24</v>
      </c>
      <c r="N3" s="51" t="s">
        <v>24</v>
      </c>
      <c r="O3" s="51" t="s">
        <v>24</v>
      </c>
      <c r="P3" s="51" t="s">
        <v>24</v>
      </c>
      <c r="Q3" s="51" t="s">
        <v>24</v>
      </c>
      <c r="R3" s="51" t="s">
        <v>24</v>
      </c>
      <c r="S3" s="51" t="s">
        <v>24</v>
      </c>
      <c r="T3" s="51" t="s">
        <v>24</v>
      </c>
      <c r="U3" s="51" t="s">
        <v>24</v>
      </c>
    </row>
    <row r="4" spans="1:21" ht="26.25" x14ac:dyDescent="0.45">
      <c r="A4" s="51" t="str">
        <f>+سهام!A4</f>
        <v>برای ماه منتهی به 1403/12/30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  <c r="N4" s="51" t="s">
        <v>2</v>
      </c>
      <c r="O4" s="51" t="s">
        <v>2</v>
      </c>
      <c r="P4" s="51" t="s">
        <v>2</v>
      </c>
      <c r="Q4" s="51" t="s">
        <v>2</v>
      </c>
      <c r="R4" s="51" t="s">
        <v>2</v>
      </c>
      <c r="S4" s="51" t="s">
        <v>2</v>
      </c>
      <c r="T4" s="51" t="s">
        <v>2</v>
      </c>
      <c r="U4" s="51" t="s">
        <v>2</v>
      </c>
    </row>
    <row r="6" spans="1:21" ht="27" thickBot="1" x14ac:dyDescent="0.5">
      <c r="A6" s="52" t="s">
        <v>3</v>
      </c>
      <c r="C6" s="52" t="s">
        <v>26</v>
      </c>
      <c r="D6" s="52" t="s">
        <v>26</v>
      </c>
      <c r="E6" s="52" t="s">
        <v>26</v>
      </c>
      <c r="F6" s="52" t="s">
        <v>26</v>
      </c>
      <c r="G6" s="52" t="s">
        <v>26</v>
      </c>
      <c r="H6" s="52" t="s">
        <v>26</v>
      </c>
      <c r="I6" s="52" t="s">
        <v>26</v>
      </c>
      <c r="J6" s="52" t="s">
        <v>26</v>
      </c>
      <c r="K6" s="52" t="s">
        <v>26</v>
      </c>
      <c r="M6" s="52" t="s">
        <v>27</v>
      </c>
      <c r="N6" s="52" t="s">
        <v>27</v>
      </c>
      <c r="O6" s="52" t="s">
        <v>27</v>
      </c>
      <c r="P6" s="52" t="s">
        <v>27</v>
      </c>
      <c r="Q6" s="52" t="s">
        <v>27</v>
      </c>
      <c r="R6" s="52" t="s">
        <v>27</v>
      </c>
      <c r="S6" s="52" t="s">
        <v>27</v>
      </c>
      <c r="T6" s="52" t="s">
        <v>27</v>
      </c>
      <c r="U6" s="52" t="s">
        <v>27</v>
      </c>
    </row>
    <row r="7" spans="1:21" ht="27" thickBot="1" x14ac:dyDescent="0.5">
      <c r="A7" s="52" t="s">
        <v>3</v>
      </c>
      <c r="C7" s="21" t="s">
        <v>35</v>
      </c>
      <c r="E7" s="21" t="s">
        <v>36</v>
      </c>
      <c r="G7" s="21" t="s">
        <v>37</v>
      </c>
      <c r="I7" s="21" t="s">
        <v>19</v>
      </c>
      <c r="K7" s="21" t="s">
        <v>38</v>
      </c>
      <c r="M7" s="21" t="s">
        <v>35</v>
      </c>
      <c r="O7" s="21" t="s">
        <v>36</v>
      </c>
      <c r="Q7" s="21" t="s">
        <v>37</v>
      </c>
      <c r="S7" s="21" t="s">
        <v>19</v>
      </c>
      <c r="U7" s="21" t="s">
        <v>38</v>
      </c>
    </row>
    <row r="8" spans="1:21" ht="21" x14ac:dyDescent="0.55000000000000004">
      <c r="A8" s="27" t="s">
        <v>56</v>
      </c>
      <c r="C8" s="17">
        <v>0</v>
      </c>
      <c r="D8" s="17"/>
      <c r="E8" s="17">
        <v>-918119249</v>
      </c>
      <c r="F8" s="17"/>
      <c r="G8" s="17">
        <v>0</v>
      </c>
      <c r="H8" s="17"/>
      <c r="I8" s="17">
        <f>+G8+E8+C8</f>
        <v>-918119249</v>
      </c>
      <c r="J8" s="5"/>
      <c r="K8" s="1">
        <f>+I8/$I$10</f>
        <v>0.32322889133527921</v>
      </c>
      <c r="L8" s="5"/>
      <c r="M8" s="17">
        <v>0</v>
      </c>
      <c r="N8" s="17"/>
      <c r="O8" s="17">
        <v>-918119249</v>
      </c>
      <c r="P8" s="17"/>
      <c r="Q8" s="17">
        <v>0</v>
      </c>
      <c r="R8" s="17"/>
      <c r="S8" s="17">
        <f>+Q8+O8+M8</f>
        <v>-918119249</v>
      </c>
      <c r="T8" s="5"/>
      <c r="U8" s="1">
        <f>+S8/$S$10</f>
        <v>0.32322889133527921</v>
      </c>
    </row>
    <row r="9" spans="1:21" ht="21.75" thickBot="1" x14ac:dyDescent="0.6">
      <c r="A9" s="27" t="s">
        <v>54</v>
      </c>
      <c r="C9" s="17">
        <v>0</v>
      </c>
      <c r="D9" s="17"/>
      <c r="E9" s="17">
        <v>-1922342336</v>
      </c>
      <c r="F9" s="17"/>
      <c r="G9" s="17">
        <v>0</v>
      </c>
      <c r="H9" s="17"/>
      <c r="I9" s="17">
        <f t="shared" ref="I9" si="0">+G9+E9+C9</f>
        <v>-1922342336</v>
      </c>
      <c r="J9" s="5"/>
      <c r="K9" s="1">
        <f>+I9/$I$10</f>
        <v>0.67677110866472079</v>
      </c>
      <c r="L9" s="5"/>
      <c r="M9" s="17">
        <v>0</v>
      </c>
      <c r="N9" s="17"/>
      <c r="O9" s="17">
        <v>-1922342336</v>
      </c>
      <c r="P9" s="17"/>
      <c r="Q9" s="17">
        <v>0</v>
      </c>
      <c r="R9" s="17"/>
      <c r="S9" s="17">
        <f t="shared" ref="S9" si="1">+Q9+O9+M9</f>
        <v>-1922342336</v>
      </c>
      <c r="T9" s="5"/>
      <c r="U9" s="1">
        <f>+S9/$S$10</f>
        <v>0.67677110866472079</v>
      </c>
    </row>
    <row r="10" spans="1:21" s="4" customFormat="1" ht="26.25" customHeight="1" thickBot="1" x14ac:dyDescent="0.25">
      <c r="A10" s="4" t="s">
        <v>15</v>
      </c>
      <c r="C10" s="13">
        <f>SUM(C8:C9)</f>
        <v>0</v>
      </c>
      <c r="E10" s="14">
        <f>SUM(E8:E9)</f>
        <v>-2840461585</v>
      </c>
      <c r="F10" s="10"/>
      <c r="G10" s="14">
        <f>SUM(G8:G9)</f>
        <v>0</v>
      </c>
      <c r="H10" s="10"/>
      <c r="I10" s="14">
        <f>SUM(I8:I9)</f>
        <v>-2840461585</v>
      </c>
      <c r="K10" s="15">
        <f>SUM(K8:K9)</f>
        <v>1</v>
      </c>
      <c r="M10" s="14">
        <f>SUM(M8:M9)</f>
        <v>0</v>
      </c>
      <c r="N10" s="10"/>
      <c r="O10" s="14">
        <f>SUM(O8:O9)</f>
        <v>-2840461585</v>
      </c>
      <c r="P10" s="10"/>
      <c r="Q10" s="14">
        <f>SUM(Q8:Q9)</f>
        <v>0</v>
      </c>
      <c r="R10" s="10"/>
      <c r="S10" s="14">
        <f>SUM(S8:S9)</f>
        <v>-2840461585</v>
      </c>
      <c r="U10" s="15">
        <f>SUM(U8:U9)</f>
        <v>1</v>
      </c>
    </row>
    <row r="11" spans="1:21" ht="19.5" thickTop="1" x14ac:dyDescent="0.45">
      <c r="C11" s="30"/>
      <c r="E11" s="30"/>
      <c r="G11" s="30"/>
      <c r="M11" s="30"/>
      <c r="N11" s="30"/>
      <c r="O11" s="30"/>
      <c r="P11" s="30"/>
      <c r="Q11" s="30"/>
      <c r="R11" s="30"/>
      <c r="S11" s="30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0"/>
  <sheetViews>
    <sheetView rightToLeft="1" workbookViewId="0">
      <selection activeCell="Y9" sqref="Y9:Y10"/>
    </sheetView>
  </sheetViews>
  <sheetFormatPr defaultRowHeight="18.75" x14ac:dyDescent="0.45"/>
  <cols>
    <col min="1" max="1" width="17.125" style="26" bestFit="1" customWidth="1"/>
    <col min="2" max="2" width="0.875" style="26" customWidth="1"/>
    <col min="3" max="3" width="27.125" style="26" customWidth="1"/>
    <col min="4" max="4" width="0.875" style="26" customWidth="1"/>
    <col min="5" max="5" width="32.125" style="26" bestFit="1" customWidth="1"/>
    <col min="6" max="6" width="0.875" style="26" customWidth="1"/>
    <col min="7" max="7" width="27.875" style="26" bestFit="1" customWidth="1"/>
    <col min="8" max="8" width="0.875" style="26" customWidth="1"/>
    <col min="9" max="9" width="32.125" style="26" bestFit="1" customWidth="1"/>
    <col min="10" max="10" width="0.875" style="26" customWidth="1"/>
    <col min="11" max="11" width="27.875" style="26" bestFit="1" customWidth="1"/>
    <col min="12" max="12" width="0.875" style="26" customWidth="1"/>
    <col min="13" max="13" width="8" style="26" customWidth="1"/>
    <col min="14" max="16384" width="9" style="26"/>
  </cols>
  <sheetData>
    <row r="2" spans="1:11" ht="26.25" x14ac:dyDescent="0.45">
      <c r="A2" s="51" t="str">
        <f>+سهام!A2</f>
        <v>صندوق سرمایه‌گذاری بخشی صنایع مفید - معدن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</row>
    <row r="3" spans="1:11" ht="26.25" x14ac:dyDescent="0.45">
      <c r="A3" s="51" t="s">
        <v>24</v>
      </c>
      <c r="B3" s="51" t="s">
        <v>24</v>
      </c>
      <c r="C3" s="51" t="s">
        <v>24</v>
      </c>
      <c r="D3" s="51" t="s">
        <v>24</v>
      </c>
      <c r="E3" s="51" t="s">
        <v>24</v>
      </c>
      <c r="F3" s="51" t="s">
        <v>24</v>
      </c>
      <c r="G3" s="51" t="s">
        <v>24</v>
      </c>
      <c r="H3" s="51" t="s">
        <v>24</v>
      </c>
      <c r="I3" s="51" t="s">
        <v>24</v>
      </c>
      <c r="J3" s="51" t="s">
        <v>24</v>
      </c>
      <c r="K3" s="51" t="s">
        <v>24</v>
      </c>
    </row>
    <row r="4" spans="1:11" ht="26.25" x14ac:dyDescent="0.45">
      <c r="A4" s="51" t="str">
        <f>+سهام!A4</f>
        <v>برای ماه منتهی به 1403/12/30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</row>
    <row r="6" spans="1:11" ht="27" thickBot="1" x14ac:dyDescent="0.5">
      <c r="A6" s="52" t="s">
        <v>39</v>
      </c>
      <c r="B6" s="52" t="s">
        <v>39</v>
      </c>
      <c r="C6" s="52" t="s">
        <v>39</v>
      </c>
      <c r="E6" s="52" t="s">
        <v>26</v>
      </c>
      <c r="F6" s="52" t="s">
        <v>26</v>
      </c>
      <c r="G6" s="52" t="s">
        <v>26</v>
      </c>
      <c r="I6" s="52" t="s">
        <v>27</v>
      </c>
      <c r="J6" s="52" t="s">
        <v>27</v>
      </c>
      <c r="K6" s="52" t="s">
        <v>27</v>
      </c>
    </row>
    <row r="7" spans="1:11" ht="27" thickBot="1" x14ac:dyDescent="0.5">
      <c r="A7" s="21" t="s">
        <v>40</v>
      </c>
      <c r="C7" s="21" t="s">
        <v>41</v>
      </c>
      <c r="E7" s="21" t="s">
        <v>42</v>
      </c>
      <c r="G7" s="21" t="s">
        <v>43</v>
      </c>
      <c r="I7" s="21" t="s">
        <v>42</v>
      </c>
      <c r="K7" s="21" t="s">
        <v>43</v>
      </c>
    </row>
    <row r="8" spans="1:11" ht="21.75" thickBot="1" x14ac:dyDescent="0.6">
      <c r="A8" s="27" t="s">
        <v>46</v>
      </c>
      <c r="C8" s="5" t="s">
        <v>47</v>
      </c>
      <c r="D8" s="5"/>
      <c r="E8" s="6">
        <f>+'سود سپرده بانکی'!G9</f>
        <v>48211067442</v>
      </c>
      <c r="F8" s="5"/>
      <c r="G8" s="28">
        <f>+E8/$E$9</f>
        <v>1</v>
      </c>
      <c r="H8" s="5"/>
      <c r="I8" s="6">
        <f>+'سود سپرده بانکی'!M9</f>
        <v>48211067442</v>
      </c>
      <c r="J8" s="5"/>
      <c r="K8" s="28">
        <f>+I8/$I$9</f>
        <v>1</v>
      </c>
    </row>
    <row r="9" spans="1:11" ht="21.75" thickBot="1" x14ac:dyDescent="0.6">
      <c r="A9" s="26" t="s">
        <v>15</v>
      </c>
      <c r="C9" s="27" t="s">
        <v>15</v>
      </c>
      <c r="D9" s="27"/>
      <c r="E9" s="13">
        <f>SUM(E8:E8)</f>
        <v>48211067442</v>
      </c>
      <c r="F9" s="4"/>
      <c r="G9" s="29">
        <f>SUM(G8:G8)</f>
        <v>1</v>
      </c>
      <c r="H9" s="4"/>
      <c r="I9" s="13">
        <f>SUM(I8:I8)</f>
        <v>48211067442</v>
      </c>
      <c r="J9" s="4"/>
      <c r="K9" s="29">
        <f>SUM(K8:K8)</f>
        <v>1</v>
      </c>
    </row>
    <row r="10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Y9" sqref="Y9:Y10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51" t="str">
        <f>+سهام!A2</f>
        <v>صندوق سرمایه‌گذاری بخشی صنایع مفید - معدن</v>
      </c>
      <c r="B2" s="51" t="s">
        <v>0</v>
      </c>
      <c r="C2" s="51" t="s">
        <v>0</v>
      </c>
      <c r="D2" s="51" t="s">
        <v>0</v>
      </c>
      <c r="E2" s="51" t="s">
        <v>0</v>
      </c>
    </row>
    <row r="3" spans="1:5" ht="26.25" x14ac:dyDescent="0.2">
      <c r="A3" s="51" t="s">
        <v>24</v>
      </c>
      <c r="B3" s="51" t="s">
        <v>24</v>
      </c>
      <c r="C3" s="51" t="s">
        <v>24</v>
      </c>
      <c r="D3" s="51" t="s">
        <v>24</v>
      </c>
      <c r="E3" s="51" t="s">
        <v>24</v>
      </c>
    </row>
    <row r="4" spans="1:5" ht="26.25" x14ac:dyDescent="0.2">
      <c r="A4" s="51" t="str">
        <f>+درآمدها!A4</f>
        <v>برای ماه منتهی به 1403/12/30</v>
      </c>
      <c r="B4" s="51" t="s">
        <v>2</v>
      </c>
      <c r="C4" s="51" t="s">
        <v>2</v>
      </c>
      <c r="D4" s="51" t="s">
        <v>2</v>
      </c>
      <c r="E4" s="51" t="s">
        <v>2</v>
      </c>
    </row>
    <row r="6" spans="1:5" ht="27" thickBot="1" x14ac:dyDescent="0.25">
      <c r="A6" s="52" t="s">
        <v>48</v>
      </c>
      <c r="C6" s="21" t="s">
        <v>26</v>
      </c>
      <c r="E6" s="21" t="s">
        <v>27</v>
      </c>
    </row>
    <row r="7" spans="1:5" ht="27" thickBot="1" x14ac:dyDescent="0.25">
      <c r="A7" s="52" t="s">
        <v>48</v>
      </c>
      <c r="C7" s="21" t="s">
        <v>19</v>
      </c>
      <c r="E7" s="21" t="s">
        <v>19</v>
      </c>
    </row>
    <row r="8" spans="1:5" ht="24.75" thickBot="1" x14ac:dyDescent="0.25">
      <c r="A8" s="22" t="s">
        <v>48</v>
      </c>
      <c r="B8" s="23"/>
      <c r="C8" s="24">
        <v>1110000</v>
      </c>
      <c r="D8" s="23"/>
      <c r="E8" s="24">
        <v>1110000</v>
      </c>
    </row>
    <row r="9" spans="1:5" ht="24.75" thickBot="1" x14ac:dyDescent="0.25">
      <c r="A9" s="23" t="s">
        <v>15</v>
      </c>
      <c r="B9" s="23"/>
      <c r="C9" s="25">
        <f>SUM(C8:C8)</f>
        <v>1110000</v>
      </c>
      <c r="D9" s="23"/>
      <c r="E9" s="25">
        <f>SUM(E8:E8)</f>
        <v>1110000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Y9" sqref="Y9:Y10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51" t="str">
        <f>+سهام!A2</f>
        <v>صندوق سرمایه‌گذاری بخشی صنایع مفید - معدن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</row>
    <row r="3" spans="1:13" ht="26.25" x14ac:dyDescent="0.2">
      <c r="A3" s="51" t="s">
        <v>24</v>
      </c>
      <c r="B3" s="51" t="s">
        <v>24</v>
      </c>
      <c r="C3" s="51" t="s">
        <v>24</v>
      </c>
      <c r="D3" s="51" t="s">
        <v>24</v>
      </c>
      <c r="E3" s="51" t="s">
        <v>24</v>
      </c>
      <c r="F3" s="51" t="s">
        <v>24</v>
      </c>
      <c r="G3" s="51" t="s">
        <v>24</v>
      </c>
      <c r="H3" s="51" t="s">
        <v>24</v>
      </c>
      <c r="I3" s="51" t="s">
        <v>24</v>
      </c>
      <c r="J3" s="51" t="s">
        <v>24</v>
      </c>
      <c r="K3" s="51" t="s">
        <v>24</v>
      </c>
      <c r="L3" s="51" t="s">
        <v>24</v>
      </c>
      <c r="M3" s="51" t="s">
        <v>24</v>
      </c>
    </row>
    <row r="4" spans="1:13" ht="26.25" x14ac:dyDescent="0.2">
      <c r="A4" s="51" t="str">
        <f>+سهام!A4</f>
        <v>برای ماه منتهی به 1403/12/30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</row>
    <row r="6" spans="1:13" ht="27" thickBot="1" x14ac:dyDescent="0.25">
      <c r="A6" s="52" t="s">
        <v>25</v>
      </c>
      <c r="B6" s="52" t="s">
        <v>25</v>
      </c>
      <c r="C6" s="52" t="s">
        <v>26</v>
      </c>
      <c r="D6" s="52" t="s">
        <v>26</v>
      </c>
      <c r="E6" s="52" t="s">
        <v>26</v>
      </c>
      <c r="F6" s="52" t="s">
        <v>26</v>
      </c>
      <c r="G6" s="52" t="s">
        <v>26</v>
      </c>
      <c r="I6" s="52" t="s">
        <v>27</v>
      </c>
      <c r="J6" s="52" t="s">
        <v>27</v>
      </c>
      <c r="K6" s="52" t="s">
        <v>27</v>
      </c>
      <c r="L6" s="52" t="s">
        <v>27</v>
      </c>
      <c r="M6" s="52" t="s">
        <v>27</v>
      </c>
    </row>
    <row r="7" spans="1:13" ht="27" thickBot="1" x14ac:dyDescent="0.25">
      <c r="A7" s="21" t="s">
        <v>28</v>
      </c>
      <c r="C7" s="21" t="s">
        <v>29</v>
      </c>
      <c r="E7" s="21" t="s">
        <v>30</v>
      </c>
      <c r="G7" s="21" t="s">
        <v>31</v>
      </c>
      <c r="I7" s="21" t="s">
        <v>29</v>
      </c>
      <c r="K7" s="21" t="s">
        <v>30</v>
      </c>
      <c r="M7" s="21" t="s">
        <v>31</v>
      </c>
    </row>
    <row r="8" spans="1:13" ht="19.5" customHeight="1" thickBot="1" x14ac:dyDescent="0.25">
      <c r="A8" s="4" t="s">
        <v>23</v>
      </c>
      <c r="C8" s="6">
        <v>48211067442</v>
      </c>
      <c r="E8" s="6">
        <v>0</v>
      </c>
      <c r="G8" s="6">
        <f>+C8-E8</f>
        <v>48211067442</v>
      </c>
      <c r="I8" s="6">
        <v>48211067442</v>
      </c>
      <c r="K8" s="6">
        <v>0</v>
      </c>
      <c r="M8" s="6">
        <f>+I8-K8</f>
        <v>48211067442</v>
      </c>
    </row>
    <row r="9" spans="1:13" s="4" customFormat="1" ht="21.75" thickBot="1" x14ac:dyDescent="0.25">
      <c r="A9" s="4" t="s">
        <v>15</v>
      </c>
      <c r="C9" s="13">
        <f>SUM(C8:C8)</f>
        <v>48211067442</v>
      </c>
      <c r="E9" s="13">
        <f>SUM(E8:E8)</f>
        <v>0</v>
      </c>
      <c r="G9" s="13">
        <f>SUM(G8:G8)</f>
        <v>48211067442</v>
      </c>
      <c r="I9" s="13">
        <f>SUM(I8:I8)</f>
        <v>48211067442</v>
      </c>
      <c r="K9" s="13">
        <f>SUM(K8:K8)</f>
        <v>0</v>
      </c>
      <c r="M9" s="13">
        <f>SUM(M8:M8)</f>
        <v>48211067442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14"/>
  <sheetViews>
    <sheetView rightToLeft="1" zoomScale="85" zoomScaleNormal="85" workbookViewId="0">
      <selection activeCell="I19" sqref="I19"/>
    </sheetView>
  </sheetViews>
  <sheetFormatPr defaultRowHeight="18.75" x14ac:dyDescent="0.2"/>
  <cols>
    <col min="1" max="1" width="37.375" style="7" bestFit="1" customWidth="1"/>
    <col min="2" max="2" width="0.875" style="7" customWidth="1"/>
    <col min="3" max="3" width="16.625" style="7" customWidth="1"/>
    <col min="4" max="4" width="0.875" style="7" customWidth="1"/>
    <col min="5" max="5" width="20.125" style="7" customWidth="1"/>
    <col min="6" max="6" width="0.875" style="7" customWidth="1"/>
    <col min="7" max="7" width="20.125" style="7" customWidth="1"/>
    <col min="8" max="8" width="0.875" style="7" customWidth="1"/>
    <col min="9" max="9" width="30.25" style="7" bestFit="1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9.75" style="7" customWidth="1"/>
    <col min="18" max="18" width="0.875" style="7" customWidth="1"/>
    <col min="19" max="16384" width="9" style="7"/>
  </cols>
  <sheetData>
    <row r="1" spans="1:17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6.25" x14ac:dyDescent="0.2">
      <c r="A2" s="54" t="str">
        <f>+سهام!A2</f>
        <v>صندوق سرمایه‌گذاری بخشی صنایع مفید - معدن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</row>
    <row r="3" spans="1:17" ht="26.25" x14ac:dyDescent="0.2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  <c r="J3" s="54" t="s">
        <v>24</v>
      </c>
      <c r="K3" s="54" t="s">
        <v>24</v>
      </c>
      <c r="L3" s="54" t="s">
        <v>24</v>
      </c>
      <c r="M3" s="54" t="s">
        <v>24</v>
      </c>
      <c r="N3" s="54" t="s">
        <v>24</v>
      </c>
      <c r="O3" s="54" t="s">
        <v>24</v>
      </c>
      <c r="P3" s="54" t="s">
        <v>24</v>
      </c>
      <c r="Q3" s="54" t="s">
        <v>24</v>
      </c>
    </row>
    <row r="4" spans="1:17" ht="26.25" x14ac:dyDescent="0.2">
      <c r="A4" s="54" t="str">
        <f>+سهام!A4</f>
        <v>برای ماه منتهی به 1403/12/30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</row>
    <row r="6" spans="1:17" ht="27" thickBot="1" x14ac:dyDescent="0.25">
      <c r="A6" s="55" t="s">
        <v>3</v>
      </c>
      <c r="C6" s="55" t="s">
        <v>26</v>
      </c>
      <c r="D6" s="55" t="s">
        <v>26</v>
      </c>
      <c r="E6" s="55" t="s">
        <v>26</v>
      </c>
      <c r="F6" s="55" t="s">
        <v>26</v>
      </c>
      <c r="G6" s="55" t="s">
        <v>26</v>
      </c>
      <c r="H6" s="55" t="s">
        <v>26</v>
      </c>
      <c r="I6" s="55" t="s">
        <v>26</v>
      </c>
      <c r="K6" s="55" t="s">
        <v>27</v>
      </c>
      <c r="L6" s="55" t="s">
        <v>27</v>
      </c>
      <c r="M6" s="55" t="s">
        <v>27</v>
      </c>
      <c r="N6" s="55" t="s">
        <v>27</v>
      </c>
      <c r="O6" s="55" t="s">
        <v>27</v>
      </c>
      <c r="P6" s="55" t="s">
        <v>27</v>
      </c>
      <c r="Q6" s="55" t="s">
        <v>27</v>
      </c>
    </row>
    <row r="7" spans="1:17" ht="27" thickBot="1" x14ac:dyDescent="0.25">
      <c r="A7" s="55" t="s">
        <v>3</v>
      </c>
      <c r="C7" s="16" t="s">
        <v>7</v>
      </c>
      <c r="E7" s="16" t="s">
        <v>32</v>
      </c>
      <c r="G7" s="16" t="s">
        <v>33</v>
      </c>
      <c r="I7" s="16" t="s">
        <v>34</v>
      </c>
      <c r="K7" s="16" t="s">
        <v>7</v>
      </c>
      <c r="M7" s="16" t="s">
        <v>32</v>
      </c>
      <c r="O7" s="16" t="s">
        <v>33</v>
      </c>
      <c r="Q7" s="16" t="s">
        <v>34</v>
      </c>
    </row>
    <row r="8" spans="1:17" ht="21" x14ac:dyDescent="0.2">
      <c r="A8" s="3" t="s">
        <v>56</v>
      </c>
      <c r="C8" s="8">
        <v>6796443</v>
      </c>
      <c r="D8" s="8"/>
      <c r="E8" s="8">
        <v>93638217715</v>
      </c>
      <c r="F8" s="8"/>
      <c r="G8" s="8">
        <v>94556336964</v>
      </c>
      <c r="H8" s="8"/>
      <c r="I8" s="8">
        <f>+E8-G8</f>
        <v>-918119249</v>
      </c>
      <c r="J8" s="8"/>
      <c r="K8" s="8">
        <v>6796443</v>
      </c>
      <c r="L8" s="8"/>
      <c r="M8" s="8">
        <v>93638217715</v>
      </c>
      <c r="N8" s="8"/>
      <c r="O8" s="8">
        <v>94556336964</v>
      </c>
      <c r="P8" s="8"/>
      <c r="Q8" s="8">
        <f>+M8-O8</f>
        <v>-918119249</v>
      </c>
    </row>
    <row r="9" spans="1:17" ht="21.75" thickBot="1" x14ac:dyDescent="0.25">
      <c r="A9" s="3" t="s">
        <v>54</v>
      </c>
      <c r="C9" s="8">
        <v>23590000</v>
      </c>
      <c r="D9" s="8"/>
      <c r="E9" s="8">
        <v>300155385600</v>
      </c>
      <c r="F9" s="8"/>
      <c r="G9" s="8">
        <v>302077727936</v>
      </c>
      <c r="H9" s="8"/>
      <c r="I9" s="8">
        <f>+E9-G9</f>
        <v>-1922342336</v>
      </c>
      <c r="J9" s="8"/>
      <c r="K9" s="8">
        <v>23590000</v>
      </c>
      <c r="L9" s="8"/>
      <c r="M9" s="8">
        <v>300155385600</v>
      </c>
      <c r="N9" s="8"/>
      <c r="O9" s="8">
        <v>302077727936</v>
      </c>
      <c r="P9" s="8"/>
      <c r="Q9" s="8">
        <f>+M9-O9</f>
        <v>-1922342336</v>
      </c>
    </row>
    <row r="10" spans="1:17" s="18" customFormat="1" ht="21.75" thickBot="1" x14ac:dyDescent="0.25">
      <c r="E10" s="19">
        <f>SUM(E8:E9)</f>
        <v>393793603315</v>
      </c>
      <c r="G10" s="19">
        <f>SUM(G8:G9)</f>
        <v>396634064900</v>
      </c>
      <c r="I10" s="45">
        <f>SUM(I8:I9)</f>
        <v>-2840461585</v>
      </c>
      <c r="K10" s="18" t="s">
        <v>15</v>
      </c>
      <c r="M10" s="19">
        <f>SUM(M8:M9)</f>
        <v>393793603315</v>
      </c>
      <c r="O10" s="19">
        <f>SUM(O8:O9)</f>
        <v>396634064900</v>
      </c>
      <c r="Q10" s="45">
        <f>SUM(Q8:Q9)</f>
        <v>-2840461585</v>
      </c>
    </row>
    <row r="11" spans="1:17" ht="19.5" thickTop="1" x14ac:dyDescent="0.2">
      <c r="I11" s="20"/>
      <c r="K11" s="20"/>
    </row>
    <row r="12" spans="1:17" x14ac:dyDescent="0.2">
      <c r="I12" s="20"/>
      <c r="K12" s="20"/>
    </row>
    <row r="13" spans="1:17" x14ac:dyDescent="0.2">
      <c r="I13" s="20"/>
    </row>
    <row r="14" spans="1:17" x14ac:dyDescent="0.2">
      <c r="I14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2025-03-26T12:30:26Z</dcterms:modified>
</cp:coreProperties>
</file>