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4\140401\بخشی\"/>
    </mc:Choice>
  </mc:AlternateContent>
  <xr:revisionPtr revIDLastSave="0" documentId="13_ncr:1_{32C048CA-5D03-4EC2-A9DC-E568C8D6CE5C}" xr6:coauthVersionLast="47" xr6:coauthVersionMax="47" xr10:uidLastSave="{00000000-0000-0000-0000-000000000000}"/>
  <bookViews>
    <workbookView xWindow="-120" yWindow="-120" windowWidth="29040" windowHeight="15720" tabRatio="798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درآمد سود سهام" sheetId="13" r:id="rId6"/>
    <sheet name="سود سپرده بانکی" sheetId="3" r:id="rId7"/>
    <sheet name="درآمد ناشی از فروش" sheetId="12" r:id="rId8"/>
    <sheet name="درآمد ناشی از تغییر قیمت اوراق" sheetId="5" r:id="rId9"/>
  </sheets>
  <definedNames>
    <definedName name="_xlnm._FilterDatabase" localSheetId="7" hidden="1">'درآمد ناشی از فروش'!$K$6:$Q$36</definedName>
    <definedName name="_xlnm._FilterDatabase" localSheetId="0" hidden="1">سهام!$A$6:$A$55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6" i="1" l="1"/>
  <c r="U56" i="1"/>
  <c r="O56" i="1"/>
  <c r="K56" i="1"/>
  <c r="E8" i="10"/>
  <c r="E7" i="10"/>
  <c r="C8" i="10"/>
  <c r="C7" i="10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47" i="7"/>
  <c r="U48" i="7"/>
  <c r="U49" i="7"/>
  <c r="U50" i="7"/>
  <c r="U51" i="7"/>
  <c r="U52" i="7"/>
  <c r="U53" i="7"/>
  <c r="U54" i="7"/>
  <c r="U55" i="7"/>
  <c r="U56" i="7"/>
  <c r="U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8" i="7"/>
  <c r="I53" i="5"/>
  <c r="I40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1" i="5"/>
  <c r="I42" i="5"/>
  <c r="I43" i="5"/>
  <c r="I44" i="5"/>
  <c r="I45" i="5"/>
  <c r="I46" i="5"/>
  <c r="I47" i="5"/>
  <c r="I48" i="5"/>
  <c r="I49" i="5"/>
  <c r="I50" i="5"/>
  <c r="I51" i="5"/>
  <c r="I52" i="5"/>
  <c r="I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8" i="5"/>
  <c r="M36" i="12"/>
  <c r="O36" i="12"/>
  <c r="Q36" i="12"/>
  <c r="K17" i="13"/>
  <c r="S17" i="13"/>
  <c r="Q17" i="13"/>
  <c r="O17" i="13"/>
  <c r="I17" i="13"/>
  <c r="I36" i="12" l="1"/>
  <c r="E36" i="12"/>
  <c r="G36" i="12"/>
  <c r="M17" i="13"/>
  <c r="A4" i="13"/>
  <c r="A4" i="12" l="1"/>
  <c r="A2" i="12"/>
  <c r="I57" i="7" l="1"/>
  <c r="I8" i="2"/>
  <c r="A4" i="5"/>
  <c r="A4" i="3"/>
  <c r="A4" i="8"/>
  <c r="A4" i="7"/>
  <c r="A4" i="10"/>
  <c r="A4" i="2"/>
  <c r="A2" i="5"/>
  <c r="A2" i="3"/>
  <c r="A2" i="8"/>
  <c r="A2" i="7"/>
  <c r="A2" i="10"/>
  <c r="A2" i="2"/>
  <c r="G8" i="3" l="1"/>
  <c r="M8" i="3" s="1"/>
  <c r="I9" i="8" l="1"/>
  <c r="K8" i="8" s="1"/>
  <c r="K9" i="8" s="1"/>
  <c r="E9" i="8"/>
  <c r="I9" i="2"/>
  <c r="K9" i="2" s="1"/>
  <c r="G9" i="2"/>
  <c r="E9" i="2"/>
  <c r="C9" i="2"/>
  <c r="G8" i="8" l="1"/>
  <c r="G9" i="8" s="1"/>
  <c r="E56" i="1"/>
  <c r="G56" i="1"/>
  <c r="G53" i="5"/>
  <c r="M53" i="5"/>
  <c r="O53" i="5"/>
  <c r="Q53" i="5"/>
  <c r="M9" i="3"/>
  <c r="K9" i="3"/>
  <c r="I9" i="3"/>
  <c r="G9" i="3"/>
  <c r="E9" i="3"/>
  <c r="C9" i="3"/>
  <c r="C57" i="7"/>
  <c r="G57" i="7"/>
  <c r="M57" i="7" l="1"/>
  <c r="E57" i="7"/>
  <c r="Q57" i="7"/>
  <c r="O57" i="7"/>
  <c r="S57" i="7" l="1"/>
  <c r="E53" i="5"/>
  <c r="K57" i="7" l="1"/>
  <c r="Y56" i="1"/>
  <c r="U57" i="7" l="1"/>
  <c r="C9" i="10"/>
  <c r="G9" i="10" l="1"/>
  <c r="E9" i="10" l="1"/>
</calcChain>
</file>

<file path=xl/sharedStrings.xml><?xml version="1.0" encoding="utf-8"?>
<sst xmlns="http://schemas.openxmlformats.org/spreadsheetml/2006/main" count="819" uniqueCount="123">
  <si>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</si>
  <si>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</si>
  <si>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</si>
  <si>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</si>
  <si>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</si>
  <si>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</si>
  <si>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</si>
  <si>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</si>
  <si>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</si>
  <si>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</si>
  <si>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</si>
  <si>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</si>
  <si>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</si>
  <si>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</si>
  <si>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</si>
  <si>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</si>
  <si>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</si>
  <si>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</si>
  <si>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</si>
  <si>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</si>
  <si>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</si>
  <si>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</si>
  <si>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</si>
  <si>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</si>
  <si>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</si>
  <si>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</si>
  <si>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</si>
  <si>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</si>
  <si>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</si>
  <si>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</si>
  <si>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</si>
  <si>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</si>
  <si>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</si>
  <si>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</si>
  <si>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</si>
  <si>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</si>
  <si>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</si>
  <si>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</si>
  <si>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</si>
  <si>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</si>
  <si>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</si>
  <si>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</si>
  <si>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</si>
  <si>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</si>
  <si>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سرمایه‌گذاری در سهام</t>
  </si>
  <si>
    <t>درآمد سپرده بانکی</t>
  </si>
  <si>
    <t>شمش طلا</t>
  </si>
  <si>
    <t>البرزدارو</t>
  </si>
  <si>
    <t>پارس‌ دارو</t>
  </si>
  <si>
    <t>پخش البرز</t>
  </si>
  <si>
    <t>پخش هجرت</t>
  </si>
  <si>
    <t>توزیع دارو پخش</t>
  </si>
  <si>
    <t>تولید ژلاتین کپسول ایران</t>
  </si>
  <si>
    <t>تولیدمواداولیه‌داروپخش‌</t>
  </si>
  <si>
    <t>داروپخش‌ (هلدینگ‌</t>
  </si>
  <si>
    <t>داروسازی سبحان انکولوژی</t>
  </si>
  <si>
    <t>داروسازی شهید قاضی</t>
  </si>
  <si>
    <t>داروسازی کاسپین تامین</t>
  </si>
  <si>
    <t>داروسازی‌ ابوریحان‌</t>
  </si>
  <si>
    <t>داروسازی‌ اسوه‌</t>
  </si>
  <si>
    <t>داروسازی‌ اکسیر</t>
  </si>
  <si>
    <t>داروسازی‌ سینا</t>
  </si>
  <si>
    <t>داروسازی‌ فارابی‌</t>
  </si>
  <si>
    <t>داروسازی‌زهراوی‌</t>
  </si>
  <si>
    <t>دارویی‌ رازک‌</t>
  </si>
  <si>
    <t>سبحان دارو</t>
  </si>
  <si>
    <t>سرمایه گذاری دارویی تامین</t>
  </si>
  <si>
    <t>سرمایه گذاری شفادارو</t>
  </si>
  <si>
    <t>سرمایه‌ گذاری‌ البرز(هلدینگ‌</t>
  </si>
  <si>
    <t>فرآورده‌های‌ تزریقی‌ ایران‌</t>
  </si>
  <si>
    <t>گروه دارویی سبحان</t>
  </si>
  <si>
    <t>لابراتوارداروسازی‌  دکترعبیدی‌</t>
  </si>
  <si>
    <t>کارخانجات‌داروپخش‌</t>
  </si>
  <si>
    <t>100910810707076000</t>
  </si>
  <si>
    <t>لابراتوارداروسازی‌ دکترعبیدی‌</t>
  </si>
  <si>
    <t>صندوق سرمایه‌گذاری بخشی صنایع مفید - دارونو</t>
  </si>
  <si>
    <t>آنتی بیوتیک سازی ایران</t>
  </si>
  <si>
    <t>توسعه نیشکر و  صنایع جانبی</t>
  </si>
  <si>
    <t>داروسازی آوه سینا</t>
  </si>
  <si>
    <t>داروسازی دانا</t>
  </si>
  <si>
    <t>داروسازی‌ امین‌</t>
  </si>
  <si>
    <t>داروسازی‌ کوثر</t>
  </si>
  <si>
    <t>دارویی ره آورد تامین</t>
  </si>
  <si>
    <t>دارویی و نهاده های زاگرس دارو</t>
  </si>
  <si>
    <t>صنایع ارتباطی آوا</t>
  </si>
  <si>
    <t>مدیریت نیروگاهی ایرانیان مپنا</t>
  </si>
  <si>
    <t>نساجی بابکان</t>
  </si>
  <si>
    <t>کیمیدارو</t>
  </si>
  <si>
    <t>سود و زیان ناشی از فروش</t>
  </si>
  <si>
    <t>توسعه نیشکر و صنایع جانبی</t>
  </si>
  <si>
    <t>اخشان خراسان</t>
  </si>
  <si>
    <t>ح . البرزدارو</t>
  </si>
  <si>
    <t>ح . داروسازی سبحان انکولوژی</t>
  </si>
  <si>
    <t>ح. سبحان دارو</t>
  </si>
  <si>
    <t>داروسازی تولید دارو</t>
  </si>
  <si>
    <t>ح. داروسازی تولید دارو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</si>
  <si>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</si>
  <si>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</si>
  <si>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</si>
  <si>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</si>
  <si>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</si>
  <si>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</si>
  <si>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1403/12/30</t>
  </si>
  <si>
    <t>ح . پارس‌ دارو</t>
  </si>
  <si>
    <t>داروسازی  کوثر</t>
  </si>
  <si>
    <t>دارویی‌  رازک‌</t>
  </si>
  <si>
    <t>داروسازی ‌ اسوه‌</t>
  </si>
  <si>
    <t>داروسازی ‌ ابوریحان‌</t>
  </si>
  <si>
    <t>-</t>
  </si>
  <si>
    <t>داروسازی  جابرابن حیان</t>
  </si>
  <si>
    <t>داروسازی  فارابی</t>
  </si>
  <si>
    <t>شیمی  دارویی  داروپخش</t>
  </si>
  <si>
    <t>مهرمام میهن</t>
  </si>
  <si>
    <t>1404/01/31</t>
  </si>
  <si>
    <t>برای ماه منتهی به 1404/01/31</t>
  </si>
  <si>
    <t>داروسازی جابرابن حیان</t>
  </si>
  <si>
    <t>1404/01/30</t>
  </si>
  <si>
    <t>شیمی دارویی داروپخش</t>
  </si>
  <si>
    <t>دارویی رازک</t>
  </si>
  <si>
    <t>داروسازی اسوه</t>
  </si>
  <si>
    <t>داروسازی ابوریحان</t>
  </si>
  <si>
    <t>داروسازی فارابی</t>
  </si>
  <si>
    <t>داروسازی کوثر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</si>
</sst>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5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  <font>
      <sz val="14"/>
      <color rgb="FF000000"/>
      <name val="B Nazanin"/>
      <charset val="178"/>
    </font>
    <font>
      <b/>
      <sz val="10"/>
      <color rgb="FFFF0000"/>
      <name val="IRAN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0" fontId="5" fillId="0" borderId="0"/>
  </cellStyleXfs>
  <cellXfs count="72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10" fontId="7" fillId="0" borderId="0" xfId="1" applyNumberFormat="1" applyFont="1" applyFill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5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164" fontId="7" fillId="0" borderId="0" xfId="5" applyNumberFormat="1" applyFont="1" applyFill="1" applyAlignment="1">
      <alignment horizontal="center" vertical="center"/>
    </xf>
    <xf numFmtId="0" fontId="9" fillId="0" borderId="0" xfId="5" applyFont="1" applyFill="1" applyAlignment="1">
      <alignment horizontal="center" vertical="center"/>
    </xf>
    <xf numFmtId="3" fontId="9" fillId="0" borderId="0" xfId="5" applyNumberFormat="1" applyFont="1" applyFill="1" applyAlignment="1">
      <alignment horizontal="center" vertical="center"/>
    </xf>
    <xf numFmtId="164" fontId="9" fillId="0" borderId="0" xfId="5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4" fillId="0" borderId="2" xfId="2" applyNumberFormat="1" applyFont="1" applyFill="1" applyBorder="1" applyAlignment="1">
      <alignment horizontal="center" vertical="center"/>
    </xf>
    <xf numFmtId="164" fontId="2" fillId="0" borderId="0" xfId="2" applyNumberFormat="1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3" fillId="0" borderId="0" xfId="2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/>
    </xf>
    <xf numFmtId="49" fontId="13" fillId="0" borderId="0" xfId="2" applyNumberFormat="1" applyFont="1" applyFill="1" applyBorder="1" applyAlignment="1">
      <alignment horizontal="center" vertical="center"/>
    </xf>
    <xf numFmtId="3" fontId="13" fillId="0" borderId="0" xfId="2" applyNumberFormat="1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/>
    </xf>
    <xf numFmtId="10" fontId="7" fillId="0" borderId="0" xfId="1" applyNumberFormat="1" applyFont="1" applyFill="1" applyAlignment="1">
      <alignment horizontal="center"/>
    </xf>
    <xf numFmtId="10" fontId="13" fillId="0" borderId="0" xfId="1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3" fontId="12" fillId="0" borderId="0" xfId="0" applyNumberFormat="1" applyFont="1" applyFill="1"/>
    <xf numFmtId="0" fontId="2" fillId="0" borderId="0" xfId="2" applyFont="1" applyFill="1"/>
    <xf numFmtId="0" fontId="4" fillId="0" borderId="0" xfId="2" applyFont="1" applyFill="1"/>
    <xf numFmtId="9" fontId="4" fillId="0" borderId="2" xfId="2" applyNumberFormat="1" applyFont="1" applyFill="1" applyBorder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7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10" fontId="6" fillId="0" borderId="0" xfId="1" applyNumberFormat="1" applyFont="1" applyFill="1" applyBorder="1" applyAlignment="1">
      <alignment horizontal="center" vertical="center"/>
    </xf>
    <xf numFmtId="3" fontId="2" fillId="0" borderId="0" xfId="4" applyNumberFormat="1" applyFont="1" applyFill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3" fontId="9" fillId="0" borderId="2" xfId="5" applyNumberFormat="1" applyFont="1" applyFill="1" applyBorder="1" applyAlignment="1">
      <alignment horizontal="center" vertical="center"/>
    </xf>
    <xf numFmtId="3" fontId="14" fillId="0" borderId="0" xfId="0" applyNumberFormat="1" applyFont="1" applyFill="1"/>
    <xf numFmtId="3" fontId="9" fillId="0" borderId="2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2" xr:uid="{1E1A8E3D-5E24-4E1B-BAB4-684E8467DDA8}"/>
    <cellStyle name="Normal 3" xfId="4" xr:uid="{38526843-7C31-453D-8E06-42284C53B56D}"/>
    <cellStyle name="Normal 3 2" xfId="5" xr:uid="{00C065AD-ADCD-4D92-802E-827F8297E228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57"/>
  <sheetViews>
    <sheetView rightToLeft="1" tabSelected="1" topLeftCell="A34" zoomScale="70" zoomScaleNormal="70" workbookViewId="0">
      <selection activeCell="R53" sqref="R53"/>
    </sheetView>
  </sheetViews>
  <sheetFormatPr defaultRowHeight="22.5" x14ac:dyDescent="0.2"/>
  <cols>
    <col min="1" max="1" width="28.375" style="6" bestFit="1" customWidth="1"/>
    <col min="2" max="2" width="0.875" style="6" customWidth="1"/>
    <col min="3" max="3" width="16.625" style="6" customWidth="1"/>
    <col min="4" max="4" width="0.875" style="6" customWidth="1"/>
    <col min="5" max="5" width="20.125" style="6" customWidth="1"/>
    <col min="6" max="6" width="0.875" style="6" customWidth="1"/>
    <col min="7" max="7" width="22.75" style="6" customWidth="1"/>
    <col min="8" max="8" width="0.875" style="6" customWidth="1"/>
    <col min="9" max="9" width="16.625" style="6" customWidth="1"/>
    <col min="10" max="10" width="0.875" style="6" customWidth="1"/>
    <col min="11" max="11" width="19.25" style="6" customWidth="1"/>
    <col min="12" max="12" width="0.875" style="6" customWidth="1"/>
    <col min="13" max="13" width="16.625" style="6" customWidth="1"/>
    <col min="14" max="14" width="0.875" style="6" customWidth="1"/>
    <col min="15" max="15" width="19.25" style="6" customWidth="1"/>
    <col min="16" max="16" width="0.875" style="6" customWidth="1"/>
    <col min="17" max="17" width="16.625" style="6" customWidth="1"/>
    <col min="18" max="18" width="0.875" style="6" customWidth="1"/>
    <col min="19" max="19" width="15.75" style="6" customWidth="1"/>
    <col min="20" max="20" width="0.875" style="6" customWidth="1"/>
    <col min="21" max="21" width="20.125" style="6" customWidth="1"/>
    <col min="22" max="22" width="0.875" style="6" customWidth="1"/>
    <col min="23" max="23" width="22.75" style="6" customWidth="1"/>
    <col min="24" max="24" width="0.875" style="6" customWidth="1"/>
    <col min="25" max="25" width="29.875" style="6" bestFit="1" customWidth="1"/>
    <col min="26" max="26" width="0.875" style="6" customWidth="1"/>
    <col min="27" max="27" width="13.625" style="6" bestFit="1" customWidth="1"/>
    <col min="28" max="16384" width="9" style="6"/>
  </cols>
  <sheetData>
    <row r="2" spans="1:27" ht="24" x14ac:dyDescent="0.2">
      <c r="A2" s="55" t="s">
        <v>75</v>
      </c>
      <c r="B2" s="55" t="s">
        <v>0</v>
      </c>
      <c r="C2" s="55" t="s">
        <v>0</v>
      </c>
      <c r="D2" s="55" t="s">
        <v>0</v>
      </c>
      <c r="E2" s="55" t="s">
        <v>0</v>
      </c>
      <c r="F2" s="55" t="s">
        <v>0</v>
      </c>
      <c r="G2" s="55" t="s">
        <v>0</v>
      </c>
      <c r="H2" s="55" t="s">
        <v>0</v>
      </c>
      <c r="I2" s="55" t="s">
        <v>0</v>
      </c>
      <c r="J2" s="55" t="s">
        <v>0</v>
      </c>
      <c r="K2" s="55" t="s">
        <v>0</v>
      </c>
      <c r="L2" s="55" t="s">
        <v>0</v>
      </c>
      <c r="M2" s="55" t="s">
        <v>0</v>
      </c>
      <c r="N2" s="55" t="s">
        <v>0</v>
      </c>
      <c r="O2" s="55" t="s">
        <v>0</v>
      </c>
      <c r="P2" s="55" t="s">
        <v>0</v>
      </c>
      <c r="Q2" s="55" t="s">
        <v>0</v>
      </c>
      <c r="R2" s="55" t="s">
        <v>0</v>
      </c>
      <c r="S2" s="55" t="s">
        <v>0</v>
      </c>
      <c r="T2" s="55" t="s">
        <v>0</v>
      </c>
      <c r="U2" s="55" t="s">
        <v>0</v>
      </c>
      <c r="V2" s="55" t="s">
        <v>0</v>
      </c>
      <c r="W2" s="55" t="s">
        <v>0</v>
      </c>
      <c r="X2" s="55" t="s">
        <v>0</v>
      </c>
      <c r="Y2" s="55" t="s">
        <v>0</v>
      </c>
    </row>
    <row r="3" spans="1:27" ht="24" x14ac:dyDescent="0.2">
      <c r="A3" s="55" t="s">
        <v>1</v>
      </c>
      <c r="B3" s="55" t="s">
        <v>1</v>
      </c>
      <c r="C3" s="55" t="s">
        <v>1</v>
      </c>
      <c r="D3" s="55" t="s">
        <v>1</v>
      </c>
      <c r="E3" s="55" t="s">
        <v>1</v>
      </c>
      <c r="F3" s="55" t="s">
        <v>1</v>
      </c>
      <c r="G3" s="55" t="s">
        <v>1</v>
      </c>
      <c r="H3" s="55" t="s">
        <v>1</v>
      </c>
      <c r="I3" s="55" t="s">
        <v>1</v>
      </c>
      <c r="J3" s="55" t="s">
        <v>1</v>
      </c>
      <c r="K3" s="55" t="s">
        <v>1</v>
      </c>
      <c r="L3" s="55" t="s">
        <v>1</v>
      </c>
      <c r="M3" s="55" t="s">
        <v>1</v>
      </c>
      <c r="N3" s="55" t="s">
        <v>1</v>
      </c>
      <c r="O3" s="55" t="s">
        <v>1</v>
      </c>
      <c r="P3" s="55" t="s">
        <v>1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1</v>
      </c>
      <c r="Y3" s="55" t="s">
        <v>1</v>
      </c>
    </row>
    <row r="4" spans="1:27" ht="24" x14ac:dyDescent="0.2">
      <c r="A4" s="55" t="s">
        <v>114</v>
      </c>
      <c r="B4" s="55" t="s">
        <v>2</v>
      </c>
      <c r="C4" s="55" t="s">
        <v>2</v>
      </c>
      <c r="D4" s="55" t="s">
        <v>2</v>
      </c>
      <c r="E4" s="55" t="s">
        <v>2</v>
      </c>
      <c r="F4" s="55" t="s">
        <v>2</v>
      </c>
      <c r="G4" s="55" t="s">
        <v>2</v>
      </c>
      <c r="H4" s="55" t="s">
        <v>2</v>
      </c>
      <c r="I4" s="55" t="s">
        <v>2</v>
      </c>
      <c r="J4" s="55" t="s">
        <v>2</v>
      </c>
      <c r="K4" s="55" t="s">
        <v>2</v>
      </c>
      <c r="L4" s="55" t="s">
        <v>2</v>
      </c>
      <c r="M4" s="55" t="s">
        <v>2</v>
      </c>
      <c r="N4" s="55" t="s">
        <v>2</v>
      </c>
      <c r="O4" s="55" t="s">
        <v>2</v>
      </c>
      <c r="P4" s="55" t="s">
        <v>2</v>
      </c>
      <c r="Q4" s="55" t="s">
        <v>2</v>
      </c>
      <c r="R4" s="55" t="s">
        <v>2</v>
      </c>
      <c r="S4" s="55" t="s">
        <v>2</v>
      </c>
      <c r="T4" s="55" t="s">
        <v>2</v>
      </c>
      <c r="U4" s="55" t="s">
        <v>2</v>
      </c>
      <c r="V4" s="55" t="s">
        <v>2</v>
      </c>
      <c r="W4" s="55" t="s">
        <v>2</v>
      </c>
      <c r="X4" s="55" t="s">
        <v>2</v>
      </c>
      <c r="Y4" s="55" t="s">
        <v>2</v>
      </c>
    </row>
    <row r="6" spans="1:27" ht="24.75" thickBot="1" x14ac:dyDescent="0.25">
      <c r="A6" s="56" t="s">
        <v>3</v>
      </c>
      <c r="C6" s="56" t="s">
        <v>102</v>
      </c>
      <c r="D6" s="56" t="s">
        <v>4</v>
      </c>
      <c r="E6" s="56" t="s">
        <v>4</v>
      </c>
      <c r="F6" s="56" t="s">
        <v>4</v>
      </c>
      <c r="G6" s="56" t="s">
        <v>4</v>
      </c>
      <c r="I6" s="56" t="s">
        <v>5</v>
      </c>
      <c r="J6" s="56" t="s">
        <v>5</v>
      </c>
      <c r="K6" s="56" t="s">
        <v>5</v>
      </c>
      <c r="L6" s="56" t="s">
        <v>5</v>
      </c>
      <c r="M6" s="56" t="s">
        <v>5</v>
      </c>
      <c r="N6" s="56" t="s">
        <v>5</v>
      </c>
      <c r="O6" s="56" t="s">
        <v>5</v>
      </c>
      <c r="Q6" s="56" t="s">
        <v>113</v>
      </c>
      <c r="R6" s="56" t="s">
        <v>6</v>
      </c>
      <c r="S6" s="56" t="s">
        <v>6</v>
      </c>
      <c r="T6" s="56" t="s">
        <v>6</v>
      </c>
      <c r="U6" s="56" t="s">
        <v>6</v>
      </c>
      <c r="V6" s="56" t="s">
        <v>6</v>
      </c>
      <c r="W6" s="56" t="s">
        <v>6</v>
      </c>
      <c r="X6" s="56" t="s">
        <v>6</v>
      </c>
      <c r="Y6" s="56" t="s">
        <v>6</v>
      </c>
    </row>
    <row r="7" spans="1:27" ht="24.75" thickBot="1" x14ac:dyDescent="0.25">
      <c r="A7" s="56" t="s">
        <v>3</v>
      </c>
      <c r="C7" s="56" t="s">
        <v>7</v>
      </c>
      <c r="E7" s="56" t="s">
        <v>8</v>
      </c>
      <c r="G7" s="56" t="s">
        <v>9</v>
      </c>
      <c r="I7" s="56" t="s">
        <v>10</v>
      </c>
      <c r="J7" s="56" t="s">
        <v>10</v>
      </c>
      <c r="K7" s="56" t="s">
        <v>10</v>
      </c>
      <c r="M7" s="56" t="s">
        <v>11</v>
      </c>
      <c r="N7" s="56" t="s">
        <v>11</v>
      </c>
      <c r="O7" s="56" t="s">
        <v>11</v>
      </c>
      <c r="Q7" s="56" t="s">
        <v>7</v>
      </c>
      <c r="S7" s="56" t="s">
        <v>12</v>
      </c>
      <c r="U7" s="56" t="s">
        <v>8</v>
      </c>
      <c r="W7" s="56" t="s">
        <v>9</v>
      </c>
      <c r="Y7" s="56" t="s">
        <v>13</v>
      </c>
    </row>
    <row r="8" spans="1:27" ht="24.75" thickBot="1" x14ac:dyDescent="0.25">
      <c r="A8" s="56" t="s">
        <v>3</v>
      </c>
      <c r="C8" s="56" t="s">
        <v>7</v>
      </c>
      <c r="E8" s="56" t="s">
        <v>8</v>
      </c>
      <c r="G8" s="56" t="s">
        <v>9</v>
      </c>
      <c r="I8" s="49" t="s">
        <v>7</v>
      </c>
      <c r="K8" s="49" t="s">
        <v>8</v>
      </c>
      <c r="M8" s="49" t="s">
        <v>7</v>
      </c>
      <c r="O8" s="49" t="s">
        <v>14</v>
      </c>
      <c r="Q8" s="56" t="s">
        <v>7</v>
      </c>
      <c r="S8" s="56" t="s">
        <v>12</v>
      </c>
      <c r="U8" s="56" t="s">
        <v>8</v>
      </c>
      <c r="W8" s="56" t="s">
        <v>9</v>
      </c>
      <c r="Y8" s="56" t="s">
        <v>13</v>
      </c>
    </row>
    <row r="9" spans="1:27" ht="24" x14ac:dyDescent="0.2">
      <c r="A9" s="7" t="s">
        <v>47</v>
      </c>
      <c r="C9" s="8">
        <v>141351939</v>
      </c>
      <c r="D9" s="8">
        <v>0</v>
      </c>
      <c r="E9" s="8">
        <v>414664115610</v>
      </c>
      <c r="F9" s="8"/>
      <c r="G9" s="8">
        <v>329779070478.04401</v>
      </c>
      <c r="H9" s="8"/>
      <c r="I9" s="8">
        <v>0</v>
      </c>
      <c r="J9" s="8"/>
      <c r="K9" s="8">
        <v>0</v>
      </c>
      <c r="L9" s="8"/>
      <c r="M9" s="8">
        <v>0</v>
      </c>
      <c r="N9" s="8"/>
      <c r="O9" s="8">
        <v>0</v>
      </c>
      <c r="P9" s="8"/>
      <c r="Q9" s="8">
        <v>141351939</v>
      </c>
      <c r="R9" s="8"/>
      <c r="S9" s="8">
        <v>2318</v>
      </c>
      <c r="T9" s="8"/>
      <c r="U9" s="8">
        <v>414664115610</v>
      </c>
      <c r="V9" s="8"/>
      <c r="W9" s="8">
        <v>325704254524.11798</v>
      </c>
      <c r="Y9" s="9">
        <v>2.7557716279210356E-2</v>
      </c>
      <c r="AA9" s="8"/>
    </row>
    <row r="10" spans="1:27" ht="24" x14ac:dyDescent="0.2">
      <c r="A10" s="7" t="s">
        <v>48</v>
      </c>
      <c r="C10" s="8">
        <v>4568868</v>
      </c>
      <c r="D10" s="8">
        <v>0</v>
      </c>
      <c r="E10" s="8">
        <v>109543959989</v>
      </c>
      <c r="F10" s="8"/>
      <c r="G10" s="8">
        <v>102369540125.916</v>
      </c>
      <c r="H10" s="8"/>
      <c r="I10" s="8">
        <v>0</v>
      </c>
      <c r="J10" s="8"/>
      <c r="K10" s="8">
        <v>0</v>
      </c>
      <c r="L10" s="8"/>
      <c r="M10" s="8">
        <v>0</v>
      </c>
      <c r="N10" s="8"/>
      <c r="O10" s="8">
        <v>0</v>
      </c>
      <c r="P10" s="8"/>
      <c r="Q10" s="8">
        <v>4568868</v>
      </c>
      <c r="R10" s="8"/>
      <c r="S10" s="8">
        <v>27300</v>
      </c>
      <c r="T10" s="8"/>
      <c r="U10" s="8">
        <v>109543959989</v>
      </c>
      <c r="V10" s="8"/>
      <c r="W10" s="8">
        <v>123987952326.42</v>
      </c>
      <c r="Y10" s="9">
        <v>1.049057470018013E-2</v>
      </c>
      <c r="AA10" s="8"/>
    </row>
    <row r="11" spans="1:27" ht="24" x14ac:dyDescent="0.2">
      <c r="A11" s="7" t="s">
        <v>49</v>
      </c>
      <c r="C11" s="8">
        <v>60092941</v>
      </c>
      <c r="D11" s="8">
        <v>0</v>
      </c>
      <c r="E11" s="8">
        <v>274506463647</v>
      </c>
      <c r="F11" s="8"/>
      <c r="G11" s="8">
        <v>226098443583.974</v>
      </c>
      <c r="H11" s="8"/>
      <c r="I11" s="8">
        <v>0</v>
      </c>
      <c r="J11" s="8"/>
      <c r="K11" s="8">
        <v>0</v>
      </c>
      <c r="L11" s="8"/>
      <c r="M11" s="8">
        <v>0</v>
      </c>
      <c r="N11" s="8"/>
      <c r="O11" s="8">
        <v>0</v>
      </c>
      <c r="P11" s="8"/>
      <c r="Q11" s="8">
        <v>60092941</v>
      </c>
      <c r="R11" s="8"/>
      <c r="S11" s="8">
        <v>4547</v>
      </c>
      <c r="T11" s="8"/>
      <c r="U11" s="8">
        <v>274506463647</v>
      </c>
      <c r="V11" s="8"/>
      <c r="W11" s="8">
        <v>271616809240.77399</v>
      </c>
      <c r="Y11" s="9">
        <v>2.2981397576946255E-2</v>
      </c>
      <c r="AA11" s="8"/>
    </row>
    <row r="12" spans="1:27" ht="24" x14ac:dyDescent="0.2">
      <c r="A12" s="7" t="s">
        <v>50</v>
      </c>
      <c r="C12" s="8">
        <v>8730349</v>
      </c>
      <c r="D12" s="8">
        <v>0</v>
      </c>
      <c r="E12" s="8">
        <v>271961908196</v>
      </c>
      <c r="F12" s="8"/>
      <c r="G12" s="8">
        <v>259484262361.155</v>
      </c>
      <c r="H12" s="8"/>
      <c r="I12" s="8">
        <v>914111</v>
      </c>
      <c r="J12" s="8"/>
      <c r="K12" s="8">
        <v>29918571096</v>
      </c>
      <c r="L12" s="8"/>
      <c r="M12" s="8">
        <v>0</v>
      </c>
      <c r="N12" s="8"/>
      <c r="O12" s="8">
        <v>0</v>
      </c>
      <c r="P12" s="8"/>
      <c r="Q12" s="8">
        <v>9644460</v>
      </c>
      <c r="R12" s="8"/>
      <c r="S12" s="8">
        <v>32700</v>
      </c>
      <c r="T12" s="8"/>
      <c r="U12" s="8">
        <v>301880479292</v>
      </c>
      <c r="V12" s="8"/>
      <c r="W12" s="8">
        <v>313497367640.09998</v>
      </c>
      <c r="Y12" s="9">
        <v>2.6524896103454029E-2</v>
      </c>
      <c r="AA12" s="8"/>
    </row>
    <row r="13" spans="1:27" ht="24" x14ac:dyDescent="0.2">
      <c r="A13" s="7" t="s">
        <v>51</v>
      </c>
      <c r="C13" s="8">
        <v>11484712</v>
      </c>
      <c r="D13" s="8">
        <v>0</v>
      </c>
      <c r="E13" s="8">
        <v>297499225008</v>
      </c>
      <c r="F13" s="8"/>
      <c r="G13" s="8">
        <v>285409449090</v>
      </c>
      <c r="H13" s="8"/>
      <c r="I13" s="8">
        <v>179927155</v>
      </c>
      <c r="J13" s="8"/>
      <c r="K13" s="8">
        <v>0</v>
      </c>
      <c r="L13" s="8"/>
      <c r="M13" s="8">
        <v>0</v>
      </c>
      <c r="N13" s="8"/>
      <c r="O13" s="8">
        <v>0</v>
      </c>
      <c r="P13" s="8"/>
      <c r="Q13" s="8">
        <v>191411867</v>
      </c>
      <c r="R13" s="8"/>
      <c r="S13" s="8">
        <v>1596</v>
      </c>
      <c r="T13" s="8"/>
      <c r="U13" s="8">
        <v>297499225008</v>
      </c>
      <c r="V13" s="8"/>
      <c r="W13" s="8">
        <v>303675654360.59497</v>
      </c>
      <c r="Y13" s="9">
        <v>2.5693884582502869E-2</v>
      </c>
      <c r="AA13" s="8"/>
    </row>
    <row r="14" spans="1:27" ht="24" x14ac:dyDescent="0.2">
      <c r="A14" s="7" t="s">
        <v>52</v>
      </c>
      <c r="C14" s="8">
        <v>2418434</v>
      </c>
      <c r="D14" s="8">
        <v>0</v>
      </c>
      <c r="E14" s="8">
        <v>281366366638</v>
      </c>
      <c r="F14" s="8"/>
      <c r="G14" s="8">
        <v>266969121480.58499</v>
      </c>
      <c r="H14" s="8"/>
      <c r="I14" s="8">
        <v>931799</v>
      </c>
      <c r="J14" s="8"/>
      <c r="K14" s="8">
        <v>101351541144</v>
      </c>
      <c r="L14" s="8"/>
      <c r="M14" s="8">
        <v>0</v>
      </c>
      <c r="N14" s="8"/>
      <c r="O14" s="8">
        <v>0</v>
      </c>
      <c r="P14" s="8"/>
      <c r="Q14" s="8">
        <v>3350233</v>
      </c>
      <c r="R14" s="8"/>
      <c r="S14" s="8">
        <v>110300</v>
      </c>
      <c r="T14" s="8"/>
      <c r="U14" s="8">
        <v>382717907782</v>
      </c>
      <c r="V14" s="8"/>
      <c r="W14" s="8">
        <v>367331992235.59497</v>
      </c>
      <c r="Y14" s="9">
        <v>3.1079823741006873E-2</v>
      </c>
      <c r="AA14" s="8"/>
    </row>
    <row r="15" spans="1:27" ht="24" x14ac:dyDescent="0.2">
      <c r="A15" s="7" t="s">
        <v>53</v>
      </c>
      <c r="C15" s="8">
        <v>4937329</v>
      </c>
      <c r="D15" s="8">
        <v>0</v>
      </c>
      <c r="E15" s="8">
        <v>370067586924</v>
      </c>
      <c r="F15" s="8"/>
      <c r="G15" s="8">
        <v>313127330738.31</v>
      </c>
      <c r="H15" s="8"/>
      <c r="I15" s="8">
        <v>113903</v>
      </c>
      <c r="J15" s="8"/>
      <c r="K15" s="8">
        <v>7289716372</v>
      </c>
      <c r="L15" s="8"/>
      <c r="M15" s="8">
        <v>0</v>
      </c>
      <c r="N15" s="8"/>
      <c r="O15" s="8">
        <v>0</v>
      </c>
      <c r="P15" s="8"/>
      <c r="Q15" s="8">
        <v>5051232</v>
      </c>
      <c r="R15" s="8"/>
      <c r="S15" s="8">
        <v>63940</v>
      </c>
      <c r="T15" s="8"/>
      <c r="U15" s="8">
        <v>377357303296</v>
      </c>
      <c r="V15" s="8"/>
      <c r="W15" s="8">
        <v>321054068224.224</v>
      </c>
      <c r="Y15" s="9">
        <v>2.7164265739593716E-2</v>
      </c>
      <c r="AA15" s="8"/>
    </row>
    <row r="16" spans="1:27" ht="24" x14ac:dyDescent="0.2">
      <c r="A16" s="7" t="s">
        <v>54</v>
      </c>
      <c r="C16" s="8">
        <v>27373726</v>
      </c>
      <c r="D16" s="8">
        <v>0</v>
      </c>
      <c r="E16" s="8">
        <v>390950075719</v>
      </c>
      <c r="F16" s="8"/>
      <c r="G16" s="8">
        <v>341768305268.56799</v>
      </c>
      <c r="H16" s="8"/>
      <c r="I16" s="8">
        <v>1655629</v>
      </c>
      <c r="J16" s="8"/>
      <c r="K16" s="8">
        <v>20049010241</v>
      </c>
      <c r="L16" s="8"/>
      <c r="M16" s="8">
        <v>0</v>
      </c>
      <c r="N16" s="8"/>
      <c r="O16" s="8">
        <v>0</v>
      </c>
      <c r="P16" s="8"/>
      <c r="Q16" s="8">
        <v>29029355</v>
      </c>
      <c r="R16" s="8"/>
      <c r="S16" s="8">
        <v>12100</v>
      </c>
      <c r="T16" s="8"/>
      <c r="U16" s="8">
        <v>410999085960</v>
      </c>
      <c r="V16" s="8"/>
      <c r="W16" s="8">
        <v>349165227086.77502</v>
      </c>
      <c r="Y16" s="9">
        <v>2.9542740473814996E-2</v>
      </c>
      <c r="AA16" s="8"/>
    </row>
    <row r="17" spans="1:27" ht="24" x14ac:dyDescent="0.2">
      <c r="A17" s="7" t="s">
        <v>55</v>
      </c>
      <c r="C17" s="8">
        <v>33650720</v>
      </c>
      <c r="D17" s="8">
        <v>0</v>
      </c>
      <c r="E17" s="8">
        <v>69973133497</v>
      </c>
      <c r="F17" s="8"/>
      <c r="G17" s="8">
        <v>58170416397.624001</v>
      </c>
      <c r="H17" s="8"/>
      <c r="I17" s="8">
        <v>72003031</v>
      </c>
      <c r="J17" s="8"/>
      <c r="K17" s="8">
        <v>0</v>
      </c>
      <c r="L17" s="8"/>
      <c r="M17" s="8">
        <v>0</v>
      </c>
      <c r="N17" s="8"/>
      <c r="O17" s="8">
        <v>0</v>
      </c>
      <c r="P17" s="8"/>
      <c r="Q17" s="8">
        <v>105653751</v>
      </c>
      <c r="R17" s="8"/>
      <c r="S17" s="8">
        <v>1780</v>
      </c>
      <c r="T17" s="8"/>
      <c r="U17" s="8">
        <v>219667434946</v>
      </c>
      <c r="V17" s="8"/>
      <c r="W17" s="8">
        <v>186944697903.159</v>
      </c>
      <c r="Y17" s="9">
        <v>1.5817321613575866E-2</v>
      </c>
      <c r="AA17" s="8"/>
    </row>
    <row r="18" spans="1:27" ht="24" x14ac:dyDescent="0.2">
      <c r="A18" s="7" t="s">
        <v>56</v>
      </c>
      <c r="C18" s="8">
        <v>61210246</v>
      </c>
      <c r="D18" s="8">
        <v>0</v>
      </c>
      <c r="E18" s="8">
        <v>343361894056</v>
      </c>
      <c r="F18" s="8"/>
      <c r="G18" s="8">
        <v>347248379022.164</v>
      </c>
      <c r="H18" s="8"/>
      <c r="I18" s="8">
        <v>0</v>
      </c>
      <c r="J18" s="8"/>
      <c r="K18" s="8">
        <v>0</v>
      </c>
      <c r="L18" s="8"/>
      <c r="M18" s="8">
        <v>0</v>
      </c>
      <c r="N18" s="8"/>
      <c r="O18" s="8">
        <v>0</v>
      </c>
      <c r="P18" s="8"/>
      <c r="Q18" s="8">
        <v>61210246</v>
      </c>
      <c r="R18" s="8"/>
      <c r="S18" s="8">
        <v>5700</v>
      </c>
      <c r="T18" s="8"/>
      <c r="U18" s="8">
        <v>343361894056</v>
      </c>
      <c r="V18" s="8"/>
      <c r="W18" s="8">
        <v>346822456706.90997</v>
      </c>
      <c r="Y18" s="9">
        <v>2.9344519540133951E-2</v>
      </c>
      <c r="AA18" s="8"/>
    </row>
    <row r="19" spans="1:27" ht="24" x14ac:dyDescent="0.2">
      <c r="A19" s="7" t="s">
        <v>57</v>
      </c>
      <c r="C19" s="8">
        <v>12533469</v>
      </c>
      <c r="D19" s="8">
        <v>0</v>
      </c>
      <c r="E19" s="8">
        <v>374691260844</v>
      </c>
      <c r="F19" s="8"/>
      <c r="G19" s="8">
        <v>464716778257.48499</v>
      </c>
      <c r="H19" s="8"/>
      <c r="I19" s="8">
        <v>0</v>
      </c>
      <c r="J19" s="8"/>
      <c r="K19" s="8">
        <v>0</v>
      </c>
      <c r="L19" s="8"/>
      <c r="M19" s="8">
        <v>0</v>
      </c>
      <c r="N19" s="8"/>
      <c r="O19" s="8">
        <v>0</v>
      </c>
      <c r="P19" s="8"/>
      <c r="Q19" s="8">
        <v>12533469</v>
      </c>
      <c r="R19" s="8"/>
      <c r="S19" s="8">
        <v>43600</v>
      </c>
      <c r="T19" s="8"/>
      <c r="U19" s="8">
        <v>374691260844</v>
      </c>
      <c r="V19" s="8"/>
      <c r="W19" s="8">
        <v>543207815872.02002</v>
      </c>
      <c r="Y19" s="9">
        <v>4.5960612004662012E-2</v>
      </c>
      <c r="AA19" s="8"/>
    </row>
    <row r="20" spans="1:27" ht="24" x14ac:dyDescent="0.2">
      <c r="A20" s="7" t="s">
        <v>107</v>
      </c>
      <c r="C20" s="8">
        <v>22099040</v>
      </c>
      <c r="D20" s="8">
        <v>0</v>
      </c>
      <c r="E20" s="8">
        <v>357417240607</v>
      </c>
      <c r="F20" s="8"/>
      <c r="G20" s="8">
        <v>316991756774.15997</v>
      </c>
      <c r="H20" s="8"/>
      <c r="I20" s="8">
        <v>174174</v>
      </c>
      <c r="J20" s="8"/>
      <c r="K20" s="8">
        <v>2423265250</v>
      </c>
      <c r="L20" s="8"/>
      <c r="M20" s="8">
        <v>0</v>
      </c>
      <c r="N20" s="8"/>
      <c r="O20" s="8">
        <v>0</v>
      </c>
      <c r="P20" s="8"/>
      <c r="Q20" s="8">
        <v>22273214</v>
      </c>
      <c r="R20" s="8"/>
      <c r="S20" s="8">
        <v>13900</v>
      </c>
      <c r="T20" s="8"/>
      <c r="U20" s="8">
        <v>359840505857</v>
      </c>
      <c r="V20" s="8"/>
      <c r="W20" s="8">
        <v>307755568436.13</v>
      </c>
      <c r="Y20" s="9">
        <v>2.6039084600542012E-2</v>
      </c>
      <c r="AA20" s="8"/>
    </row>
    <row r="21" spans="1:27" ht="24" x14ac:dyDescent="0.2">
      <c r="A21" s="7" t="s">
        <v>106</v>
      </c>
      <c r="C21" s="8">
        <v>4294132</v>
      </c>
      <c r="D21" s="8">
        <v>0</v>
      </c>
      <c r="E21" s="8">
        <v>166964830461</v>
      </c>
      <c r="F21" s="8"/>
      <c r="G21" s="8">
        <v>166986924499.15201</v>
      </c>
      <c r="H21" s="8"/>
      <c r="I21" s="8">
        <v>0</v>
      </c>
      <c r="J21" s="8"/>
      <c r="K21" s="8">
        <v>0</v>
      </c>
      <c r="L21" s="8"/>
      <c r="M21" s="8">
        <v>0</v>
      </c>
      <c r="N21" s="8"/>
      <c r="O21" s="8">
        <v>0</v>
      </c>
      <c r="P21" s="8"/>
      <c r="Q21" s="8">
        <v>4294132</v>
      </c>
      <c r="R21" s="8"/>
      <c r="S21" s="8">
        <v>37510</v>
      </c>
      <c r="T21" s="8"/>
      <c r="U21" s="8">
        <v>166964830461</v>
      </c>
      <c r="V21" s="8"/>
      <c r="W21" s="8">
        <v>160114507616.646</v>
      </c>
      <c r="Y21" s="9">
        <v>1.3547229155885233E-2</v>
      </c>
      <c r="AA21" s="8"/>
    </row>
    <row r="22" spans="1:27" ht="24" x14ac:dyDescent="0.2">
      <c r="A22" s="7" t="s">
        <v>60</v>
      </c>
      <c r="C22" s="8">
        <v>11841944</v>
      </c>
      <c r="D22" s="8">
        <v>0</v>
      </c>
      <c r="E22" s="8">
        <v>396864748647</v>
      </c>
      <c r="F22" s="8"/>
      <c r="G22" s="8">
        <v>379394943282.03601</v>
      </c>
      <c r="H22" s="8"/>
      <c r="I22" s="8">
        <v>929080</v>
      </c>
      <c r="J22" s="8"/>
      <c r="K22" s="8">
        <v>30760362012</v>
      </c>
      <c r="L22" s="8"/>
      <c r="M22" s="8">
        <v>0</v>
      </c>
      <c r="N22" s="8"/>
      <c r="O22" s="8">
        <v>0</v>
      </c>
      <c r="P22" s="8"/>
      <c r="Q22" s="8">
        <v>12771024</v>
      </c>
      <c r="R22" s="8"/>
      <c r="S22" s="8">
        <v>33250</v>
      </c>
      <c r="T22" s="8"/>
      <c r="U22" s="8">
        <v>427625110659</v>
      </c>
      <c r="V22" s="8"/>
      <c r="W22" s="8">
        <v>422109960539.40002</v>
      </c>
      <c r="Y22" s="9">
        <v>3.5714567340145387E-2</v>
      </c>
      <c r="AA22" s="8"/>
    </row>
    <row r="23" spans="1:27" ht="24" x14ac:dyDescent="0.2">
      <c r="A23" s="7" t="s">
        <v>61</v>
      </c>
      <c r="C23" s="8">
        <v>16341575</v>
      </c>
      <c r="D23" s="8">
        <v>0</v>
      </c>
      <c r="E23" s="8">
        <v>334392164256</v>
      </c>
      <c r="F23" s="8"/>
      <c r="G23" s="8">
        <v>426738880857.263</v>
      </c>
      <c r="H23" s="8"/>
      <c r="I23" s="8">
        <v>0</v>
      </c>
      <c r="J23" s="8"/>
      <c r="K23" s="8">
        <v>0</v>
      </c>
      <c r="L23" s="8"/>
      <c r="M23" s="8">
        <v>0</v>
      </c>
      <c r="N23" s="8"/>
      <c r="O23" s="8">
        <v>0</v>
      </c>
      <c r="P23" s="8"/>
      <c r="Q23" s="8">
        <v>16341575</v>
      </c>
      <c r="R23" s="8"/>
      <c r="S23" s="8">
        <v>30030</v>
      </c>
      <c r="T23" s="8"/>
      <c r="U23" s="8">
        <v>334392164256</v>
      </c>
      <c r="V23" s="8"/>
      <c r="W23" s="8">
        <v>487817609141.362</v>
      </c>
      <c r="Y23" s="9">
        <v>4.1274067139104378E-2</v>
      </c>
      <c r="AA23" s="8"/>
    </row>
    <row r="24" spans="1:27" ht="24" x14ac:dyDescent="0.2">
      <c r="A24" s="7" t="s">
        <v>110</v>
      </c>
      <c r="C24" s="8">
        <v>31219664</v>
      </c>
      <c r="D24" s="8">
        <v>0</v>
      </c>
      <c r="E24" s="8">
        <v>868432515000</v>
      </c>
      <c r="F24" s="8"/>
      <c r="G24" s="8">
        <v>741710377280.88</v>
      </c>
      <c r="H24" s="8"/>
      <c r="I24" s="8">
        <v>0</v>
      </c>
      <c r="J24" s="8"/>
      <c r="K24" s="8">
        <v>0</v>
      </c>
      <c r="L24" s="8"/>
      <c r="M24" s="8">
        <v>-4435526</v>
      </c>
      <c r="N24" s="8"/>
      <c r="O24" s="8">
        <v>109503758286</v>
      </c>
      <c r="P24" s="8"/>
      <c r="Q24" s="8">
        <v>26784138</v>
      </c>
      <c r="R24" s="8"/>
      <c r="S24" s="8">
        <v>25910</v>
      </c>
      <c r="T24" s="8"/>
      <c r="U24" s="8">
        <v>745050181439</v>
      </c>
      <c r="V24" s="8"/>
      <c r="W24" s="8">
        <v>689847852337.29895</v>
      </c>
      <c r="Y24" s="9">
        <v>5.8367771149658632E-2</v>
      </c>
      <c r="AA24" s="8"/>
    </row>
    <row r="25" spans="1:27" ht="24" x14ac:dyDescent="0.2">
      <c r="A25" s="7" t="s">
        <v>63</v>
      </c>
      <c r="C25" s="8">
        <v>32958424</v>
      </c>
      <c r="D25" s="8">
        <v>0</v>
      </c>
      <c r="E25" s="8">
        <v>204496716042</v>
      </c>
      <c r="F25" s="8"/>
      <c r="G25" s="8">
        <v>159192119571.815</v>
      </c>
      <c r="H25" s="8"/>
      <c r="I25" s="8">
        <v>0</v>
      </c>
      <c r="J25" s="8"/>
      <c r="K25" s="8">
        <v>0</v>
      </c>
      <c r="L25" s="8"/>
      <c r="M25" s="8">
        <v>0</v>
      </c>
      <c r="N25" s="8"/>
      <c r="O25" s="8">
        <v>0</v>
      </c>
      <c r="P25" s="8"/>
      <c r="Q25" s="8">
        <v>32958424</v>
      </c>
      <c r="R25" s="8"/>
      <c r="S25" s="8">
        <v>5163</v>
      </c>
      <c r="T25" s="8"/>
      <c r="U25" s="8">
        <v>204496716042</v>
      </c>
      <c r="V25" s="8"/>
      <c r="W25" s="8">
        <v>169151865270.48401</v>
      </c>
      <c r="Y25" s="9">
        <v>1.4311876638007013E-2</v>
      </c>
      <c r="AA25" s="8"/>
    </row>
    <row r="26" spans="1:27" ht="24" x14ac:dyDescent="0.2">
      <c r="A26" s="7" t="s">
        <v>105</v>
      </c>
      <c r="C26" s="8">
        <v>12165628</v>
      </c>
      <c r="D26" s="8">
        <v>0</v>
      </c>
      <c r="E26" s="8">
        <v>128803377842</v>
      </c>
      <c r="F26" s="8"/>
      <c r="G26" s="8">
        <v>87555075797.016006</v>
      </c>
      <c r="H26" s="8"/>
      <c r="I26" s="8">
        <v>0</v>
      </c>
      <c r="J26" s="8"/>
      <c r="K26" s="8">
        <v>0</v>
      </c>
      <c r="L26" s="8"/>
      <c r="M26" s="8">
        <v>0</v>
      </c>
      <c r="N26" s="8"/>
      <c r="O26" s="8">
        <v>0</v>
      </c>
      <c r="P26" s="8"/>
      <c r="Q26" s="8">
        <v>12165628</v>
      </c>
      <c r="R26" s="8"/>
      <c r="S26" s="8">
        <v>7160</v>
      </c>
      <c r="T26" s="8"/>
      <c r="U26" s="8">
        <v>128803377842</v>
      </c>
      <c r="V26" s="8"/>
      <c r="W26" s="8">
        <v>86587616395.944</v>
      </c>
      <c r="Y26" s="9">
        <v>7.3261461365277791E-3</v>
      </c>
      <c r="AA26" s="8"/>
    </row>
    <row r="27" spans="1:27" ht="24" x14ac:dyDescent="0.2">
      <c r="A27" s="7" t="s">
        <v>65</v>
      </c>
      <c r="C27" s="8">
        <v>72172504</v>
      </c>
      <c r="D27" s="8">
        <v>0</v>
      </c>
      <c r="E27" s="8">
        <v>204552084175</v>
      </c>
      <c r="F27" s="8"/>
      <c r="G27" s="8">
        <v>140042487477.54199</v>
      </c>
      <c r="H27" s="8"/>
      <c r="I27" s="8">
        <v>37141062</v>
      </c>
      <c r="J27" s="8"/>
      <c r="K27" s="8">
        <v>0</v>
      </c>
      <c r="L27" s="8"/>
      <c r="M27" s="8">
        <v>0</v>
      </c>
      <c r="N27" s="8"/>
      <c r="O27" s="8">
        <v>0</v>
      </c>
      <c r="P27" s="8"/>
      <c r="Q27" s="8">
        <v>109313566</v>
      </c>
      <c r="R27" s="8"/>
      <c r="S27" s="8">
        <v>2307</v>
      </c>
      <c r="T27" s="8"/>
      <c r="U27" s="8">
        <v>309809853883</v>
      </c>
      <c r="V27" s="8"/>
      <c r="W27" s="8">
        <v>250685887701.26599</v>
      </c>
      <c r="Y27" s="9">
        <v>2.1210440061850418E-2</v>
      </c>
      <c r="AA27" s="8"/>
    </row>
    <row r="28" spans="1:27" ht="24" x14ac:dyDescent="0.2">
      <c r="A28" s="7" t="s">
        <v>66</v>
      </c>
      <c r="C28" s="8">
        <v>47305581</v>
      </c>
      <c r="D28" s="8">
        <v>0</v>
      </c>
      <c r="E28" s="8">
        <v>1218930077198</v>
      </c>
      <c r="F28" s="8"/>
      <c r="G28" s="8">
        <v>1078733147472.5699</v>
      </c>
      <c r="H28" s="8"/>
      <c r="I28" s="8">
        <v>0</v>
      </c>
      <c r="J28" s="8"/>
      <c r="K28" s="8">
        <v>0</v>
      </c>
      <c r="L28" s="8"/>
      <c r="M28" s="8">
        <v>-1752256</v>
      </c>
      <c r="N28" s="8"/>
      <c r="O28" s="8">
        <v>42985008931</v>
      </c>
      <c r="P28" s="8"/>
      <c r="Q28" s="8">
        <v>45553325</v>
      </c>
      <c r="R28" s="8"/>
      <c r="S28" s="8">
        <v>25520</v>
      </c>
      <c r="T28" s="8"/>
      <c r="U28" s="8">
        <v>1173779431201</v>
      </c>
      <c r="V28" s="8"/>
      <c r="W28" s="8">
        <v>1155603854918.7</v>
      </c>
      <c r="Y28" s="9">
        <v>9.7775213933084068E-2</v>
      </c>
      <c r="AA28" s="8"/>
    </row>
    <row r="29" spans="1:27" ht="24" x14ac:dyDescent="0.2">
      <c r="A29" s="7" t="s">
        <v>67</v>
      </c>
      <c r="C29" s="8">
        <v>19870613</v>
      </c>
      <c r="D29" s="8">
        <v>0</v>
      </c>
      <c r="E29" s="8">
        <v>279037195532</v>
      </c>
      <c r="F29" s="8"/>
      <c r="G29" s="8">
        <v>252435452856.867</v>
      </c>
      <c r="H29" s="8"/>
      <c r="I29" s="8">
        <v>0</v>
      </c>
      <c r="J29" s="8"/>
      <c r="K29" s="8">
        <v>0</v>
      </c>
      <c r="L29" s="8"/>
      <c r="M29" s="8">
        <v>0</v>
      </c>
      <c r="N29" s="8"/>
      <c r="O29" s="8">
        <v>0</v>
      </c>
      <c r="P29" s="8"/>
      <c r="Q29" s="8">
        <v>19870613</v>
      </c>
      <c r="R29" s="8"/>
      <c r="S29" s="8">
        <v>11420</v>
      </c>
      <c r="T29" s="8"/>
      <c r="U29" s="8">
        <v>279037195532</v>
      </c>
      <c r="V29" s="8"/>
      <c r="W29" s="8">
        <v>225572212177.263</v>
      </c>
      <c r="Y29" s="9">
        <v>1.9085581282127673E-2</v>
      </c>
      <c r="AA29" s="8"/>
    </row>
    <row r="30" spans="1:27" ht="24" x14ac:dyDescent="0.2">
      <c r="A30" s="7" t="s">
        <v>68</v>
      </c>
      <c r="C30" s="8">
        <v>50963041</v>
      </c>
      <c r="D30" s="8">
        <v>0</v>
      </c>
      <c r="E30" s="8">
        <v>270901893810</v>
      </c>
      <c r="F30" s="8"/>
      <c r="G30" s="8">
        <v>219863579332.25699</v>
      </c>
      <c r="H30" s="8"/>
      <c r="I30" s="8">
        <v>0</v>
      </c>
      <c r="J30" s="8"/>
      <c r="K30" s="8">
        <v>0</v>
      </c>
      <c r="L30" s="8"/>
      <c r="M30" s="8">
        <v>0</v>
      </c>
      <c r="N30" s="8"/>
      <c r="O30" s="8">
        <v>0</v>
      </c>
      <c r="P30" s="8"/>
      <c r="Q30" s="8">
        <v>50963041</v>
      </c>
      <c r="R30" s="8"/>
      <c r="S30" s="8">
        <v>4678</v>
      </c>
      <c r="T30" s="8"/>
      <c r="U30" s="8">
        <v>270901893810</v>
      </c>
      <c r="V30" s="8"/>
      <c r="W30" s="8">
        <v>236986595418.50201</v>
      </c>
      <c r="Y30" s="9">
        <v>2.0051348018346175E-2</v>
      </c>
      <c r="AA30" s="8"/>
    </row>
    <row r="31" spans="1:27" ht="24" x14ac:dyDescent="0.2">
      <c r="A31" s="7" t="s">
        <v>46</v>
      </c>
      <c r="C31" s="8">
        <v>38075</v>
      </c>
      <c r="D31" s="8">
        <v>0</v>
      </c>
      <c r="E31" s="8">
        <v>254493378645</v>
      </c>
      <c r="F31" s="8"/>
      <c r="G31" s="8">
        <v>383887912745.40002</v>
      </c>
      <c r="H31" s="8"/>
      <c r="I31" s="8">
        <v>9160</v>
      </c>
      <c r="J31" s="8"/>
      <c r="K31" s="8">
        <v>89996825024</v>
      </c>
      <c r="L31" s="8"/>
      <c r="M31" s="8">
        <v>-19735</v>
      </c>
      <c r="N31" s="8"/>
      <c r="O31" s="8">
        <v>600977412040</v>
      </c>
      <c r="P31" s="8"/>
      <c r="Q31" s="8">
        <v>27500</v>
      </c>
      <c r="R31" s="8"/>
      <c r="S31" s="8">
        <v>8298780</v>
      </c>
      <c r="T31" s="8"/>
      <c r="U31" s="8">
        <v>183810056805</v>
      </c>
      <c r="V31" s="8"/>
      <c r="W31" s="8">
        <v>227668730520</v>
      </c>
      <c r="Y31" s="9">
        <v>1.9262966922200815E-2</v>
      </c>
      <c r="AA31" s="8"/>
    </row>
    <row r="32" spans="1:27" ht="24" x14ac:dyDescent="0.2">
      <c r="A32" s="7" t="s">
        <v>111</v>
      </c>
      <c r="C32" s="8">
        <v>7934837</v>
      </c>
      <c r="D32" s="8">
        <v>0</v>
      </c>
      <c r="E32" s="8">
        <v>173037414137</v>
      </c>
      <c r="F32" s="8"/>
      <c r="G32" s="8">
        <v>141267358732.513</v>
      </c>
      <c r="H32" s="8"/>
      <c r="I32" s="8">
        <v>0</v>
      </c>
      <c r="J32" s="8"/>
      <c r="K32" s="8">
        <v>0</v>
      </c>
      <c r="L32" s="8"/>
      <c r="M32" s="8">
        <v>0</v>
      </c>
      <c r="N32" s="8"/>
      <c r="O32" s="8">
        <v>0</v>
      </c>
      <c r="P32" s="8"/>
      <c r="Q32" s="8">
        <v>7934837</v>
      </c>
      <c r="R32" s="8"/>
      <c r="S32" s="8">
        <v>15730</v>
      </c>
      <c r="T32" s="8"/>
      <c r="U32" s="8">
        <v>173037414137</v>
      </c>
      <c r="V32" s="8"/>
      <c r="W32" s="8">
        <v>124072336843.24001</v>
      </c>
      <c r="Y32" s="9">
        <v>1.0497714442877939E-2</v>
      </c>
      <c r="AA32" s="8"/>
    </row>
    <row r="33" spans="1:27" ht="24" x14ac:dyDescent="0.2">
      <c r="A33" s="7" t="s">
        <v>69</v>
      </c>
      <c r="C33" s="8">
        <v>4353074</v>
      </c>
      <c r="D33" s="8">
        <v>0</v>
      </c>
      <c r="E33" s="8">
        <v>93680627088</v>
      </c>
      <c r="F33" s="8"/>
      <c r="G33" s="8">
        <v>99308625162.615005</v>
      </c>
      <c r="H33" s="8"/>
      <c r="I33" s="8">
        <v>491380</v>
      </c>
      <c r="J33" s="8"/>
      <c r="K33" s="8">
        <v>12680754414</v>
      </c>
      <c r="L33" s="8"/>
      <c r="M33" s="8">
        <v>0</v>
      </c>
      <c r="N33" s="8"/>
      <c r="O33" s="8">
        <v>0</v>
      </c>
      <c r="P33" s="8"/>
      <c r="Q33" s="8">
        <v>4844454</v>
      </c>
      <c r="R33" s="8"/>
      <c r="S33" s="8">
        <v>25810</v>
      </c>
      <c r="T33" s="8"/>
      <c r="U33" s="8">
        <v>106361381502</v>
      </c>
      <c r="V33" s="8"/>
      <c r="W33" s="8">
        <v>124291397361.44701</v>
      </c>
      <c r="Y33" s="9">
        <v>1.0516249072146279E-2</v>
      </c>
      <c r="AA33" s="8"/>
    </row>
    <row r="34" spans="1:27" ht="24" x14ac:dyDescent="0.2">
      <c r="A34" s="7" t="s">
        <v>70</v>
      </c>
      <c r="C34" s="8">
        <v>10490769</v>
      </c>
      <c r="D34" s="8">
        <v>0</v>
      </c>
      <c r="E34" s="8">
        <v>70219981063</v>
      </c>
      <c r="F34" s="8"/>
      <c r="G34" s="8">
        <v>49305233714.799599</v>
      </c>
      <c r="H34" s="8"/>
      <c r="I34" s="8">
        <v>0</v>
      </c>
      <c r="J34" s="8"/>
      <c r="K34" s="8">
        <v>0</v>
      </c>
      <c r="L34" s="8"/>
      <c r="M34" s="8">
        <v>0</v>
      </c>
      <c r="N34" s="8"/>
      <c r="O34" s="8">
        <v>0</v>
      </c>
      <c r="P34" s="8"/>
      <c r="Q34" s="8">
        <v>10490769</v>
      </c>
      <c r="R34" s="8"/>
      <c r="S34" s="8">
        <v>5017</v>
      </c>
      <c r="T34" s="8"/>
      <c r="U34" s="8">
        <v>70219981063</v>
      </c>
      <c r="V34" s="8"/>
      <c r="W34" s="8">
        <v>52319026553.965698</v>
      </c>
      <c r="Y34" s="9">
        <v>4.4266934488935159E-3</v>
      </c>
      <c r="AA34" s="8"/>
    </row>
    <row r="35" spans="1:27" ht="24" x14ac:dyDescent="0.2">
      <c r="A35" s="7" t="s">
        <v>71</v>
      </c>
      <c r="C35" s="8">
        <v>55366043</v>
      </c>
      <c r="D35" s="8">
        <v>0</v>
      </c>
      <c r="E35" s="8">
        <v>626142792139</v>
      </c>
      <c r="F35" s="8"/>
      <c r="G35" s="8">
        <v>582837753317.54797</v>
      </c>
      <c r="H35" s="8"/>
      <c r="I35" s="8">
        <v>226697</v>
      </c>
      <c r="J35" s="8"/>
      <c r="K35" s="8">
        <v>2455056770</v>
      </c>
      <c r="L35" s="8"/>
      <c r="M35" s="8">
        <v>0</v>
      </c>
      <c r="N35" s="8"/>
      <c r="O35" s="8">
        <v>0</v>
      </c>
      <c r="P35" s="8"/>
      <c r="Q35" s="8">
        <v>55592740</v>
      </c>
      <c r="R35" s="8"/>
      <c r="S35" s="8">
        <v>10640</v>
      </c>
      <c r="T35" s="8"/>
      <c r="U35" s="8">
        <v>628597848909</v>
      </c>
      <c r="V35" s="8"/>
      <c r="W35" s="8">
        <v>587987288416.07996</v>
      </c>
      <c r="Y35" s="9">
        <v>4.9749386582706445E-2</v>
      </c>
      <c r="AA35" s="8"/>
    </row>
    <row r="36" spans="1:27" ht="24" x14ac:dyDescent="0.2">
      <c r="A36" s="7" t="s">
        <v>72</v>
      </c>
      <c r="C36" s="8">
        <v>17827138</v>
      </c>
      <c r="D36" s="8">
        <v>0</v>
      </c>
      <c r="E36" s="8">
        <v>341092035833</v>
      </c>
      <c r="F36" s="8"/>
      <c r="G36" s="8">
        <v>308878189598.72699</v>
      </c>
      <c r="H36" s="8"/>
      <c r="I36" s="8">
        <v>0</v>
      </c>
      <c r="J36" s="8"/>
      <c r="K36" s="8">
        <v>0</v>
      </c>
      <c r="L36" s="8"/>
      <c r="M36" s="8">
        <v>0</v>
      </c>
      <c r="N36" s="8"/>
      <c r="O36" s="8">
        <v>0</v>
      </c>
      <c r="P36" s="8"/>
      <c r="Q36" s="8">
        <v>17827138</v>
      </c>
      <c r="R36" s="8"/>
      <c r="S36" s="8">
        <v>18880</v>
      </c>
      <c r="T36" s="8"/>
      <c r="U36" s="8">
        <v>341092035833</v>
      </c>
      <c r="V36" s="8"/>
      <c r="W36" s="8">
        <v>334573736065.63202</v>
      </c>
      <c r="Y36" s="9">
        <v>2.8308159825678178E-2</v>
      </c>
      <c r="AA36" s="8"/>
    </row>
    <row r="37" spans="1:27" ht="24" x14ac:dyDescent="0.2">
      <c r="A37" s="7" t="s">
        <v>76</v>
      </c>
      <c r="C37" s="8">
        <v>9112312</v>
      </c>
      <c r="D37" s="8"/>
      <c r="E37" s="8">
        <v>272816088080</v>
      </c>
      <c r="F37" s="8"/>
      <c r="G37" s="8">
        <v>237774960769.5</v>
      </c>
      <c r="H37" s="8"/>
      <c r="I37" s="8">
        <v>1630584</v>
      </c>
      <c r="J37" s="8"/>
      <c r="K37" s="8">
        <v>46024220261</v>
      </c>
      <c r="L37" s="8"/>
      <c r="M37" s="8">
        <v>0</v>
      </c>
      <c r="N37" s="8"/>
      <c r="O37" s="8">
        <v>0</v>
      </c>
      <c r="P37" s="8"/>
      <c r="Q37" s="8">
        <v>10742896</v>
      </c>
      <c r="R37" s="8"/>
      <c r="S37" s="8">
        <v>28200</v>
      </c>
      <c r="T37" s="8"/>
      <c r="U37" s="8">
        <v>318840308341</v>
      </c>
      <c r="V37" s="8"/>
      <c r="W37" s="8">
        <v>301147116680.15997</v>
      </c>
      <c r="Y37" s="9">
        <v>2.5479945946360303E-2</v>
      </c>
      <c r="AA37" s="8"/>
    </row>
    <row r="38" spans="1:27" ht="24" x14ac:dyDescent="0.2">
      <c r="A38" s="7" t="s">
        <v>77</v>
      </c>
      <c r="C38" s="8">
        <v>285748</v>
      </c>
      <c r="D38" s="8"/>
      <c r="E38" s="8">
        <v>12040914030</v>
      </c>
      <c r="F38" s="8"/>
      <c r="G38" s="8">
        <v>13620091981.23</v>
      </c>
      <c r="H38" s="8"/>
      <c r="I38" s="8">
        <v>0</v>
      </c>
      <c r="J38" s="8"/>
      <c r="K38" s="8">
        <v>0</v>
      </c>
      <c r="L38" s="8"/>
      <c r="M38" s="8">
        <v>0</v>
      </c>
      <c r="N38" s="8"/>
      <c r="O38" s="8">
        <v>0</v>
      </c>
      <c r="P38" s="8"/>
      <c r="Q38" s="8">
        <v>285748</v>
      </c>
      <c r="R38" s="8"/>
      <c r="S38" s="8">
        <v>53700</v>
      </c>
      <c r="T38" s="8"/>
      <c r="U38" s="8">
        <v>12040914030</v>
      </c>
      <c r="V38" s="8"/>
      <c r="W38" s="8">
        <v>15253366827.780001</v>
      </c>
      <c r="Y38" s="9">
        <v>1.2905817148653608E-3</v>
      </c>
      <c r="AA38" s="8"/>
    </row>
    <row r="39" spans="1:27" ht="24" x14ac:dyDescent="0.2">
      <c r="A39" s="7" t="s">
        <v>78</v>
      </c>
      <c r="C39" s="8">
        <v>13372651</v>
      </c>
      <c r="D39" s="8"/>
      <c r="E39" s="8">
        <v>114814984537</v>
      </c>
      <c r="F39" s="8"/>
      <c r="G39" s="8">
        <v>74348217282.594101</v>
      </c>
      <c r="H39" s="8"/>
      <c r="I39" s="8">
        <v>737226</v>
      </c>
      <c r="J39" s="8"/>
      <c r="K39" s="8">
        <v>4440648744</v>
      </c>
      <c r="L39" s="8"/>
      <c r="M39" s="8">
        <v>0</v>
      </c>
      <c r="N39" s="8"/>
      <c r="O39" s="8">
        <v>0</v>
      </c>
      <c r="P39" s="8"/>
      <c r="Q39" s="8">
        <v>14109877</v>
      </c>
      <c r="R39" s="8"/>
      <c r="S39" s="8">
        <v>6020</v>
      </c>
      <c r="T39" s="8"/>
      <c r="U39" s="8">
        <v>119255633281</v>
      </c>
      <c r="V39" s="8"/>
      <c r="W39" s="8">
        <v>84436057855.737</v>
      </c>
      <c r="Y39" s="9">
        <v>7.1441035657429201E-3</v>
      </c>
      <c r="AA39" s="8"/>
    </row>
    <row r="40" spans="1:27" ht="24" x14ac:dyDescent="0.2">
      <c r="A40" s="7" t="s">
        <v>79</v>
      </c>
      <c r="C40" s="8">
        <v>21591568</v>
      </c>
      <c r="D40" s="8"/>
      <c r="E40" s="8">
        <v>287133290467</v>
      </c>
      <c r="F40" s="8"/>
      <c r="G40" s="8">
        <v>240815961471.888</v>
      </c>
      <c r="H40" s="8"/>
      <c r="I40" s="8">
        <v>2549284</v>
      </c>
      <c r="J40" s="8"/>
      <c r="K40" s="8">
        <v>29444847626</v>
      </c>
      <c r="L40" s="8"/>
      <c r="M40" s="8">
        <v>0</v>
      </c>
      <c r="N40" s="8"/>
      <c r="O40" s="8">
        <v>0</v>
      </c>
      <c r="P40" s="8"/>
      <c r="Q40" s="8">
        <v>24140852</v>
      </c>
      <c r="R40" s="8"/>
      <c r="S40" s="8">
        <v>11540</v>
      </c>
      <c r="T40" s="8"/>
      <c r="U40" s="8">
        <v>316578138093</v>
      </c>
      <c r="V40" s="8"/>
      <c r="W40" s="8">
        <v>276927848759.12402</v>
      </c>
      <c r="Y40" s="9">
        <v>2.3430762662484388E-2</v>
      </c>
      <c r="AA40" s="8"/>
    </row>
    <row r="41" spans="1:27" ht="24" x14ac:dyDescent="0.2">
      <c r="A41" s="7" t="s">
        <v>90</v>
      </c>
      <c r="C41" s="8">
        <v>490000</v>
      </c>
      <c r="D41" s="8"/>
      <c r="E41" s="8">
        <v>3605260604</v>
      </c>
      <c r="F41" s="8"/>
      <c r="G41" s="8">
        <v>3492395865</v>
      </c>
      <c r="H41" s="8"/>
      <c r="I41" s="8">
        <v>0</v>
      </c>
      <c r="J41" s="8"/>
      <c r="K41" s="8">
        <v>0</v>
      </c>
      <c r="L41" s="8"/>
      <c r="M41" s="8">
        <v>0</v>
      </c>
      <c r="N41" s="8"/>
      <c r="O41" s="8">
        <v>0</v>
      </c>
      <c r="P41" s="8"/>
      <c r="Q41" s="8">
        <v>490000</v>
      </c>
      <c r="R41" s="8"/>
      <c r="S41" s="8">
        <v>7830</v>
      </c>
      <c r="T41" s="8"/>
      <c r="U41" s="8">
        <v>3605260604</v>
      </c>
      <c r="V41" s="8"/>
      <c r="W41" s="8">
        <v>3813871635</v>
      </c>
      <c r="Y41" s="9">
        <v>3.2269026573269853E-4</v>
      </c>
      <c r="AA41" s="8"/>
    </row>
    <row r="42" spans="1:27" ht="24" x14ac:dyDescent="0.2">
      <c r="A42" s="7" t="s">
        <v>92</v>
      </c>
      <c r="C42" s="8">
        <v>72003031</v>
      </c>
      <c r="D42" s="8"/>
      <c r="E42" s="8">
        <v>77691270449</v>
      </c>
      <c r="F42" s="8"/>
      <c r="G42" s="8">
        <v>35930455708.7061</v>
      </c>
      <c r="H42" s="8"/>
      <c r="I42" s="8">
        <v>0</v>
      </c>
      <c r="J42" s="8"/>
      <c r="K42" s="8">
        <v>0</v>
      </c>
      <c r="L42" s="8"/>
      <c r="M42" s="8">
        <v>-72003031</v>
      </c>
      <c r="N42" s="8"/>
      <c r="O42" s="8">
        <v>0</v>
      </c>
      <c r="P42" s="8"/>
      <c r="Q42" s="8">
        <v>0</v>
      </c>
      <c r="R42" s="8"/>
      <c r="S42" s="8">
        <v>0</v>
      </c>
      <c r="T42" s="8"/>
      <c r="U42" s="8">
        <v>0</v>
      </c>
      <c r="V42" s="8"/>
      <c r="W42" s="8">
        <v>0</v>
      </c>
      <c r="Y42" s="9">
        <v>0</v>
      </c>
      <c r="AA42" s="8"/>
    </row>
    <row r="43" spans="1:27" ht="24" x14ac:dyDescent="0.2">
      <c r="A43" s="7" t="s">
        <v>93</v>
      </c>
      <c r="C43" s="8">
        <v>37141062</v>
      </c>
      <c r="D43" s="8"/>
      <c r="E43" s="8">
        <v>68116707708</v>
      </c>
      <c r="F43" s="8"/>
      <c r="G43" s="8">
        <v>30311379671.183102</v>
      </c>
      <c r="H43" s="8"/>
      <c r="I43" s="8">
        <v>0</v>
      </c>
      <c r="J43" s="8"/>
      <c r="K43" s="8">
        <v>0</v>
      </c>
      <c r="L43" s="8"/>
      <c r="M43" s="8">
        <v>-37141062</v>
      </c>
      <c r="N43" s="8"/>
      <c r="O43" s="8">
        <v>-68116707708</v>
      </c>
      <c r="P43" s="8"/>
      <c r="Q43" s="8">
        <v>0</v>
      </c>
      <c r="R43" s="8"/>
      <c r="S43" s="8">
        <v>0</v>
      </c>
      <c r="T43" s="8"/>
      <c r="U43" s="8">
        <v>0</v>
      </c>
      <c r="V43" s="8"/>
      <c r="W43" s="8">
        <v>0</v>
      </c>
      <c r="Y43" s="9">
        <v>0</v>
      </c>
      <c r="AA43" s="8"/>
    </row>
    <row r="44" spans="1:27" ht="24" x14ac:dyDescent="0.2">
      <c r="A44" s="7" t="s">
        <v>94</v>
      </c>
      <c r="C44" s="8">
        <v>1000000</v>
      </c>
      <c r="D44" s="8"/>
      <c r="E44" s="8">
        <v>3552315400</v>
      </c>
      <c r="F44" s="8"/>
      <c r="G44" s="8">
        <v>2951334450</v>
      </c>
      <c r="H44" s="8"/>
      <c r="I44" s="8">
        <v>0</v>
      </c>
      <c r="J44" s="8"/>
      <c r="K44" s="8">
        <v>0</v>
      </c>
      <c r="L44" s="8"/>
      <c r="M44" s="8">
        <v>0</v>
      </c>
      <c r="N44" s="8"/>
      <c r="O44" s="8">
        <v>0</v>
      </c>
      <c r="P44" s="8"/>
      <c r="Q44" s="8">
        <v>1000000</v>
      </c>
      <c r="R44" s="8"/>
      <c r="S44" s="8">
        <v>2730</v>
      </c>
      <c r="T44" s="8"/>
      <c r="U44" s="8">
        <v>3552315400</v>
      </c>
      <c r="V44" s="8"/>
      <c r="W44" s="8">
        <v>2713756500</v>
      </c>
      <c r="Y44" s="9">
        <v>2.2960993182950636E-4</v>
      </c>
      <c r="AA44" s="8"/>
    </row>
    <row r="45" spans="1:27" ht="24" x14ac:dyDescent="0.2">
      <c r="A45" s="7" t="s">
        <v>80</v>
      </c>
      <c r="C45" s="8">
        <v>12933541</v>
      </c>
      <c r="D45" s="8"/>
      <c r="E45" s="8">
        <v>125700476158</v>
      </c>
      <c r="F45" s="8"/>
      <c r="G45" s="8">
        <v>144636597349.31299</v>
      </c>
      <c r="H45" s="8"/>
      <c r="I45" s="8">
        <v>0</v>
      </c>
      <c r="J45" s="8"/>
      <c r="K45" s="8">
        <v>0</v>
      </c>
      <c r="L45" s="8"/>
      <c r="M45" s="8">
        <v>0</v>
      </c>
      <c r="N45" s="8"/>
      <c r="O45" s="8">
        <v>0</v>
      </c>
      <c r="P45" s="8"/>
      <c r="Q45" s="8">
        <v>12933541</v>
      </c>
      <c r="R45" s="8"/>
      <c r="S45" s="8">
        <v>13830</v>
      </c>
      <c r="T45" s="8"/>
      <c r="U45" s="8">
        <v>125700476158</v>
      </c>
      <c r="V45" s="8"/>
      <c r="W45" s="8">
        <v>177806590341.422</v>
      </c>
      <c r="Y45" s="9">
        <v>1.5044149719081601E-2</v>
      </c>
      <c r="AA45" s="8"/>
    </row>
    <row r="46" spans="1:27" x14ac:dyDescent="0.2">
      <c r="A46" s="6" t="s">
        <v>109</v>
      </c>
      <c r="C46" s="8">
        <v>7659998</v>
      </c>
      <c r="D46" s="8"/>
      <c r="E46" s="8">
        <v>98306756401</v>
      </c>
      <c r="F46" s="8"/>
      <c r="G46" s="8">
        <v>70052673309.479996</v>
      </c>
      <c r="H46" s="8"/>
      <c r="I46" s="8">
        <v>0</v>
      </c>
      <c r="J46" s="8"/>
      <c r="K46" s="8">
        <v>0</v>
      </c>
      <c r="L46" s="8"/>
      <c r="M46" s="8">
        <v>0</v>
      </c>
      <c r="N46" s="8"/>
      <c r="O46" s="8">
        <v>0</v>
      </c>
      <c r="P46" s="8"/>
      <c r="Q46" s="8">
        <v>7659998</v>
      </c>
      <c r="R46" s="8"/>
      <c r="S46" s="8">
        <v>10150</v>
      </c>
      <c r="T46" s="8"/>
      <c r="U46" s="8">
        <v>98306756401</v>
      </c>
      <c r="V46" s="8"/>
      <c r="W46" s="8">
        <v>77286373270.785004</v>
      </c>
      <c r="Y46" s="9">
        <v>6.5391714024654489E-3</v>
      </c>
      <c r="AA46" s="8"/>
    </row>
    <row r="47" spans="1:27" x14ac:dyDescent="0.2">
      <c r="A47" s="6" t="s">
        <v>104</v>
      </c>
      <c r="C47" s="8">
        <v>11347381</v>
      </c>
      <c r="D47" s="8"/>
      <c r="E47" s="8">
        <v>186441166585</v>
      </c>
      <c r="F47" s="8"/>
      <c r="G47" s="8">
        <v>134681577151.617</v>
      </c>
      <c r="H47" s="8"/>
      <c r="I47" s="8">
        <v>0</v>
      </c>
      <c r="J47" s="8"/>
      <c r="K47" s="8">
        <v>0</v>
      </c>
      <c r="L47" s="8"/>
      <c r="M47" s="8">
        <v>0</v>
      </c>
      <c r="N47" s="8"/>
      <c r="O47" s="8">
        <v>0</v>
      </c>
      <c r="P47" s="8"/>
      <c r="Q47" s="8">
        <v>11347381</v>
      </c>
      <c r="R47" s="8"/>
      <c r="S47" s="8">
        <v>12630</v>
      </c>
      <c r="T47" s="8"/>
      <c r="U47" s="8">
        <v>186441166585</v>
      </c>
      <c r="V47" s="8"/>
      <c r="W47" s="8">
        <v>142464683368.922</v>
      </c>
      <c r="Y47" s="9">
        <v>1.2053884066772531E-2</v>
      </c>
      <c r="AA47" s="8"/>
    </row>
    <row r="48" spans="1:27" ht="24" x14ac:dyDescent="0.2">
      <c r="A48" s="7" t="s">
        <v>82</v>
      </c>
      <c r="C48" s="8">
        <v>26258353</v>
      </c>
      <c r="D48" s="8"/>
      <c r="E48" s="8">
        <v>303192395918</v>
      </c>
      <c r="F48" s="8"/>
      <c r="G48" s="8">
        <v>296598341831.42297</v>
      </c>
      <c r="H48" s="8"/>
      <c r="I48" s="8">
        <v>97242</v>
      </c>
      <c r="J48" s="8"/>
      <c r="K48" s="8">
        <v>960650003</v>
      </c>
      <c r="L48" s="8"/>
      <c r="M48" s="8">
        <v>0</v>
      </c>
      <c r="N48" s="8"/>
      <c r="O48" s="8">
        <v>0</v>
      </c>
      <c r="P48" s="8"/>
      <c r="Q48" s="8">
        <v>26355595</v>
      </c>
      <c r="R48" s="8"/>
      <c r="S48" s="8">
        <v>9870</v>
      </c>
      <c r="T48" s="8"/>
      <c r="U48" s="8">
        <v>304153045921</v>
      </c>
      <c r="V48" s="8"/>
      <c r="W48" s="8">
        <v>258581950800.23199</v>
      </c>
      <c r="Y48" s="9">
        <v>2.1878523034613472E-2</v>
      </c>
      <c r="AA48" s="8"/>
    </row>
    <row r="49" spans="1:27" ht="24" x14ac:dyDescent="0.2">
      <c r="A49" s="7" t="s">
        <v>83</v>
      </c>
      <c r="C49" s="8">
        <v>6694483</v>
      </c>
      <c r="D49" s="8"/>
      <c r="E49" s="8">
        <v>195633498169</v>
      </c>
      <c r="F49" s="8"/>
      <c r="G49" s="8">
        <v>182337432636.51001</v>
      </c>
      <c r="H49" s="8"/>
      <c r="I49" s="8">
        <v>4109229</v>
      </c>
      <c r="J49" s="8"/>
      <c r="K49" s="8">
        <v>123843382153</v>
      </c>
      <c r="L49" s="8"/>
      <c r="M49" s="8">
        <v>0</v>
      </c>
      <c r="N49" s="8"/>
      <c r="O49" s="8">
        <v>0</v>
      </c>
      <c r="P49" s="8"/>
      <c r="Q49" s="8">
        <v>10803712</v>
      </c>
      <c r="R49" s="8"/>
      <c r="S49" s="8">
        <v>31800</v>
      </c>
      <c r="T49" s="8"/>
      <c r="U49" s="8">
        <v>319476880322</v>
      </c>
      <c r="V49" s="8"/>
      <c r="W49" s="8">
        <v>341513871252.47998</v>
      </c>
      <c r="Y49" s="9">
        <v>2.889536209203469E-2</v>
      </c>
      <c r="AA49" s="8"/>
    </row>
    <row r="50" spans="1:27" ht="24" x14ac:dyDescent="0.2">
      <c r="A50" s="7" t="s">
        <v>84</v>
      </c>
      <c r="C50" s="8">
        <v>250000</v>
      </c>
      <c r="D50" s="8"/>
      <c r="E50" s="8">
        <v>1789373266</v>
      </c>
      <c r="F50" s="8"/>
      <c r="G50" s="8">
        <v>1729647000</v>
      </c>
      <c r="H50" s="8"/>
      <c r="I50" s="8">
        <v>0</v>
      </c>
      <c r="J50" s="8"/>
      <c r="K50" s="8">
        <v>0</v>
      </c>
      <c r="L50" s="8"/>
      <c r="M50" s="8">
        <v>0</v>
      </c>
      <c r="N50" s="8"/>
      <c r="O50" s="8">
        <v>0</v>
      </c>
      <c r="P50" s="8"/>
      <c r="Q50" s="8">
        <v>250000</v>
      </c>
      <c r="R50" s="8"/>
      <c r="S50" s="8">
        <v>7640</v>
      </c>
      <c r="T50" s="8"/>
      <c r="U50" s="8">
        <v>1789373266</v>
      </c>
      <c r="V50" s="8"/>
      <c r="W50" s="8">
        <v>1898635500</v>
      </c>
      <c r="Y50" s="9">
        <v>1.6064284607851911E-4</v>
      </c>
      <c r="AA50" s="8"/>
    </row>
    <row r="51" spans="1:27" ht="24" x14ac:dyDescent="0.2">
      <c r="A51" s="7" t="s">
        <v>85</v>
      </c>
      <c r="C51" s="8">
        <v>800000</v>
      </c>
      <c r="D51" s="8"/>
      <c r="E51" s="8">
        <v>10390225763</v>
      </c>
      <c r="F51" s="8"/>
      <c r="G51" s="8">
        <v>10680073200</v>
      </c>
      <c r="H51" s="8"/>
      <c r="I51" s="8">
        <v>0</v>
      </c>
      <c r="J51" s="8"/>
      <c r="K51" s="8">
        <v>0</v>
      </c>
      <c r="L51" s="8"/>
      <c r="M51" s="8">
        <v>0</v>
      </c>
      <c r="N51" s="8"/>
      <c r="O51" s="8">
        <v>0</v>
      </c>
      <c r="P51" s="8"/>
      <c r="Q51" s="8">
        <v>800000</v>
      </c>
      <c r="R51" s="8"/>
      <c r="S51" s="8">
        <v>14210</v>
      </c>
      <c r="T51" s="8"/>
      <c r="U51" s="8">
        <v>10390225763</v>
      </c>
      <c r="V51" s="8"/>
      <c r="W51" s="8">
        <v>11300360400</v>
      </c>
      <c r="Y51" s="9">
        <v>9.5611930587466236E-4</v>
      </c>
      <c r="AA51" s="8"/>
    </row>
    <row r="52" spans="1:27" ht="24" x14ac:dyDescent="0.2">
      <c r="A52" s="7" t="s">
        <v>86</v>
      </c>
      <c r="C52" s="8">
        <v>450000</v>
      </c>
      <c r="D52" s="8"/>
      <c r="E52" s="8">
        <v>2229972977</v>
      </c>
      <c r="F52" s="8"/>
      <c r="G52" s="8">
        <v>6258041775</v>
      </c>
      <c r="H52" s="8"/>
      <c r="I52" s="8">
        <v>0</v>
      </c>
      <c r="J52" s="8"/>
      <c r="K52" s="8">
        <v>0</v>
      </c>
      <c r="L52" s="8"/>
      <c r="M52" s="8">
        <v>0</v>
      </c>
      <c r="N52" s="8"/>
      <c r="O52" s="8">
        <v>0</v>
      </c>
      <c r="P52" s="8"/>
      <c r="Q52" s="8">
        <v>450000</v>
      </c>
      <c r="R52" s="8"/>
      <c r="S52" s="8">
        <v>16410</v>
      </c>
      <c r="T52" s="8"/>
      <c r="U52" s="8">
        <v>2229972977</v>
      </c>
      <c r="V52" s="8"/>
      <c r="W52" s="8">
        <v>7340562225</v>
      </c>
      <c r="Y52" s="9">
        <v>6.2108224966849444E-4</v>
      </c>
      <c r="AA52" s="8"/>
    </row>
    <row r="53" spans="1:27" ht="24" x14ac:dyDescent="0.2">
      <c r="A53" s="7" t="s">
        <v>87</v>
      </c>
      <c r="C53" s="8">
        <v>2056457</v>
      </c>
      <c r="D53" s="8"/>
      <c r="E53" s="8">
        <v>55270817932</v>
      </c>
      <c r="F53" s="8"/>
      <c r="G53" s="8">
        <v>46649125064.997002</v>
      </c>
      <c r="H53" s="8"/>
      <c r="I53" s="8">
        <v>0</v>
      </c>
      <c r="J53" s="8"/>
      <c r="K53" s="8">
        <v>0</v>
      </c>
      <c r="L53" s="8"/>
      <c r="M53" s="8">
        <v>0</v>
      </c>
      <c r="N53" s="8"/>
      <c r="O53" s="8">
        <v>0</v>
      </c>
      <c r="P53" s="8"/>
      <c r="Q53" s="8">
        <v>2056457</v>
      </c>
      <c r="R53" s="8"/>
      <c r="S53" s="8">
        <v>22600</v>
      </c>
      <c r="T53" s="8"/>
      <c r="U53" s="8">
        <v>55270817932</v>
      </c>
      <c r="V53" s="8"/>
      <c r="W53" s="8">
        <v>46199396427.209999</v>
      </c>
      <c r="Y53" s="9">
        <v>3.9089138116172274E-3</v>
      </c>
      <c r="AA53" s="8"/>
    </row>
    <row r="54" spans="1:27" ht="24" x14ac:dyDescent="0.2">
      <c r="A54" s="7" t="s">
        <v>112</v>
      </c>
      <c r="C54" s="8">
        <v>0</v>
      </c>
      <c r="D54" s="8"/>
      <c r="E54" s="8">
        <v>0</v>
      </c>
      <c r="F54" s="8"/>
      <c r="G54" s="8">
        <v>0</v>
      </c>
      <c r="H54" s="8"/>
      <c r="I54" s="8">
        <v>24013975</v>
      </c>
      <c r="J54" s="8"/>
      <c r="K54" s="8">
        <v>103291241475</v>
      </c>
      <c r="L54" s="8"/>
      <c r="M54" s="8">
        <v>0</v>
      </c>
      <c r="N54" s="8"/>
      <c r="O54" s="8">
        <v>0</v>
      </c>
      <c r="P54" s="8"/>
      <c r="Q54" s="8">
        <v>24013975</v>
      </c>
      <c r="R54" s="8"/>
      <c r="S54" s="8">
        <v>4398</v>
      </c>
      <c r="T54" s="8"/>
      <c r="U54" s="8">
        <v>103291241475</v>
      </c>
      <c r="V54" s="8"/>
      <c r="W54" s="8">
        <v>104985061950.80299</v>
      </c>
      <c r="Y54" s="9">
        <v>8.8827471873914911E-3</v>
      </c>
      <c r="AA54" s="8"/>
    </row>
    <row r="55" spans="1:27" ht="24.75" thickBot="1" x14ac:dyDescent="0.25">
      <c r="A55" s="7" t="s">
        <v>103</v>
      </c>
      <c r="C55" s="8">
        <v>7214002</v>
      </c>
      <c r="D55" s="8"/>
      <c r="E55" s="8">
        <v>165734481948</v>
      </c>
      <c r="F55" s="8"/>
      <c r="G55" s="8">
        <v>154465034941.67401</v>
      </c>
      <c r="H55" s="8"/>
      <c r="I55" s="8">
        <v>0</v>
      </c>
      <c r="J55" s="8"/>
      <c r="K55" s="8">
        <v>0</v>
      </c>
      <c r="L55" s="8"/>
      <c r="M55" s="8">
        <v>0</v>
      </c>
      <c r="N55" s="8"/>
      <c r="O55" s="8">
        <v>0</v>
      </c>
      <c r="P55" s="8"/>
      <c r="Q55" s="8">
        <v>7214002</v>
      </c>
      <c r="R55" s="8"/>
      <c r="S55" s="8">
        <v>26300</v>
      </c>
      <c r="T55" s="8"/>
      <c r="U55" s="8">
        <v>165734481948</v>
      </c>
      <c r="V55" s="8"/>
      <c r="W55" s="8">
        <v>188599369497.03</v>
      </c>
      <c r="Y55" s="9">
        <v>1.5957322763962403E-2</v>
      </c>
      <c r="AA55" s="8"/>
    </row>
    <row r="56" spans="1:27" s="7" customFormat="1" ht="24.75" thickBot="1" x14ac:dyDescent="0.25">
      <c r="E56" s="10">
        <f>SUM(E9:E55)</f>
        <v>11172505058995</v>
      </c>
      <c r="G56" s="10">
        <f>SUM(G9:G55)</f>
        <v>10217604256737.104</v>
      </c>
      <c r="I56" s="7" t="s">
        <v>15</v>
      </c>
      <c r="K56" s="10">
        <f>SUM(K9:K55)</f>
        <v>604930092585</v>
      </c>
      <c r="M56" s="7" t="s">
        <v>15</v>
      </c>
      <c r="O56" s="10">
        <f>SUM(O9:O55)</f>
        <v>685349471549</v>
      </c>
      <c r="Q56" s="7" t="s">
        <v>15</v>
      </c>
      <c r="S56" s="7" t="s">
        <v>15</v>
      </c>
      <c r="U56" s="10">
        <f>SUM(U9:U55)</f>
        <v>11557366118158</v>
      </c>
      <c r="W56" s="10">
        <f>SUM(W9:W55)</f>
        <v>11138423215125.736</v>
      </c>
      <c r="Y56" s="48">
        <f>SUM(Y9:Y55)</f>
        <v>0.94241786067143885</v>
      </c>
    </row>
    <row r="57" spans="1:27" ht="23.25" thickTop="1" x14ac:dyDescent="0.2"/>
  </sheetData>
  <mergeCells count="17">
    <mergeCell ref="W7:W8"/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2"/>
  <sheetViews>
    <sheetView rightToLeft="1" workbookViewId="0">
      <selection activeCell="K31" sqref="K31"/>
    </sheetView>
  </sheetViews>
  <sheetFormatPr defaultRowHeight="22.5" x14ac:dyDescent="0.2"/>
  <cols>
    <col min="1" max="1" width="24.75" style="43" bestFit="1" customWidth="1"/>
    <col min="2" max="2" width="0.875" style="43" customWidth="1"/>
    <col min="3" max="3" width="18" style="43" bestFit="1" customWidth="1"/>
    <col min="4" max="4" width="0.875" style="43" customWidth="1"/>
    <col min="5" max="5" width="19.125" style="43" bestFit="1" customWidth="1"/>
    <col min="6" max="6" width="0.875" style="43" customWidth="1"/>
    <col min="7" max="7" width="19.125" style="43" bestFit="1" customWidth="1"/>
    <col min="8" max="8" width="0.875" style="43" customWidth="1"/>
    <col min="9" max="9" width="19" style="43" bestFit="1" customWidth="1"/>
    <col min="10" max="10" width="0.875" style="43" customWidth="1"/>
    <col min="11" max="11" width="18.25" style="43" bestFit="1" customWidth="1"/>
    <col min="12" max="12" width="0.875" style="43" customWidth="1"/>
    <col min="13" max="13" width="8" style="43" customWidth="1"/>
    <col min="14" max="16384" width="9" style="43"/>
  </cols>
  <sheetData>
    <row r="2" spans="1:20" ht="24" x14ac:dyDescent="0.2">
      <c r="A2" s="57" t="str">
        <f>+سهام!A2</f>
        <v>صندوق سرمایه‌گذاری بخشی صنایع مفید - دارونو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 t="s">
        <v>0</v>
      </c>
      <c r="H2" s="57" t="s">
        <v>0</v>
      </c>
      <c r="I2" s="57" t="s">
        <v>0</v>
      </c>
      <c r="J2" s="57" t="s">
        <v>0</v>
      </c>
      <c r="K2" s="57" t="s">
        <v>0</v>
      </c>
    </row>
    <row r="3" spans="1:20" ht="24" x14ac:dyDescent="0.2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 t="s">
        <v>1</v>
      </c>
      <c r="H3" s="57" t="s">
        <v>1</v>
      </c>
      <c r="I3" s="57" t="s">
        <v>1</v>
      </c>
      <c r="J3" s="57" t="s">
        <v>1</v>
      </c>
      <c r="K3" s="57" t="s">
        <v>1</v>
      </c>
    </row>
    <row r="4" spans="1:20" ht="24" x14ac:dyDescent="0.2">
      <c r="A4" s="57" t="str">
        <f>+سهام!A4</f>
        <v>برای ماه منتهی به 1404/01/31</v>
      </c>
      <c r="B4" s="57" t="s">
        <v>16</v>
      </c>
      <c r="C4" s="57" t="s">
        <v>16</v>
      </c>
      <c r="D4" s="57" t="s">
        <v>16</v>
      </c>
      <c r="E4" s="57" t="s">
        <v>16</v>
      </c>
      <c r="F4" s="57" t="s">
        <v>16</v>
      </c>
      <c r="G4" s="57" t="s">
        <v>16</v>
      </c>
      <c r="H4" s="57" t="s">
        <v>16</v>
      </c>
      <c r="I4" s="57" t="s">
        <v>16</v>
      </c>
      <c r="J4" s="57" t="s">
        <v>16</v>
      </c>
      <c r="K4" s="57" t="s">
        <v>16</v>
      </c>
    </row>
    <row r="5" spans="1:20" ht="25.5" x14ac:dyDescent="0.2">
      <c r="A5" s="58" t="s">
        <v>17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ht="24.75" thickBot="1" x14ac:dyDescent="0.25">
      <c r="A6" s="59" t="s">
        <v>18</v>
      </c>
      <c r="C6" s="50" t="s">
        <v>102</v>
      </c>
      <c r="E6" s="59" t="s">
        <v>5</v>
      </c>
      <c r="F6" s="59" t="s">
        <v>5</v>
      </c>
      <c r="G6" s="59" t="s">
        <v>5</v>
      </c>
      <c r="I6" s="59" t="s">
        <v>113</v>
      </c>
      <c r="J6" s="59" t="s">
        <v>4</v>
      </c>
      <c r="K6" s="59" t="s">
        <v>4</v>
      </c>
    </row>
    <row r="7" spans="1:20" ht="24.75" thickBot="1" x14ac:dyDescent="0.25">
      <c r="A7" s="59" t="s">
        <v>18</v>
      </c>
      <c r="C7" s="50" t="s">
        <v>19</v>
      </c>
      <c r="E7" s="50" t="s">
        <v>20</v>
      </c>
      <c r="G7" s="50" t="s">
        <v>21</v>
      </c>
      <c r="I7" s="50" t="s">
        <v>19</v>
      </c>
      <c r="K7" s="50" t="s">
        <v>22</v>
      </c>
    </row>
    <row r="8" spans="1:20" ht="24.75" thickBot="1" x14ac:dyDescent="0.25">
      <c r="A8" s="44" t="s">
        <v>23</v>
      </c>
      <c r="C8" s="45">
        <v>111312608</v>
      </c>
      <c r="D8" s="45"/>
      <c r="E8" s="45">
        <v>10480813278941</v>
      </c>
      <c r="F8" s="45"/>
      <c r="G8" s="45">
        <v>9863794657642</v>
      </c>
      <c r="H8" s="45"/>
      <c r="I8" s="45">
        <f>+C8+E8-G8</f>
        <v>617129933907</v>
      </c>
      <c r="K8" s="46">
        <v>5.2215135018316504E-2</v>
      </c>
      <c r="M8" s="45"/>
    </row>
    <row r="9" spans="1:20" ht="24.75" thickBot="1" x14ac:dyDescent="0.25">
      <c r="A9" s="43" t="s">
        <v>15</v>
      </c>
      <c r="C9" s="69">
        <f>SUM(C8:C8)</f>
        <v>111312608</v>
      </c>
      <c r="D9" s="70"/>
      <c r="E9" s="69">
        <f>SUM(E8:E8)</f>
        <v>10480813278941</v>
      </c>
      <c r="F9" s="70"/>
      <c r="G9" s="69">
        <f>SUM(G8:G8)</f>
        <v>9863794657642</v>
      </c>
      <c r="H9" s="70"/>
      <c r="I9" s="69">
        <f>SUM(I8:I8)</f>
        <v>617129933907</v>
      </c>
      <c r="J9" s="70"/>
      <c r="K9" s="71">
        <f>SUM(K8:K8)</f>
        <v>5.2215135018316504E-2</v>
      </c>
      <c r="M9" s="45"/>
    </row>
    <row r="10" spans="1:20" ht="23.25" thickTop="1" x14ac:dyDescent="0.2"/>
    <row r="11" spans="1:20" x14ac:dyDescent="0.45">
      <c r="C11" s="45"/>
      <c r="I11" s="35"/>
    </row>
    <row r="12" spans="1:20" x14ac:dyDescent="0.45">
      <c r="C12" s="45"/>
      <c r="E12" s="45"/>
      <c r="K12" s="35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9"/>
  <sheetViews>
    <sheetView rightToLeft="1" zoomScale="90" zoomScaleNormal="90" workbookViewId="0">
      <selection activeCell="K31" sqref="K31"/>
    </sheetView>
  </sheetViews>
  <sheetFormatPr defaultRowHeight="18.75" x14ac:dyDescent="0.45"/>
  <cols>
    <col min="1" max="1" width="20.875" style="36" bestFit="1" customWidth="1"/>
    <col min="2" max="2" width="0.875" style="36" customWidth="1"/>
    <col min="3" max="3" width="20.125" style="36" customWidth="1"/>
    <col min="4" max="4" width="0.875" style="36" customWidth="1"/>
    <col min="5" max="5" width="20.125" style="36" customWidth="1"/>
    <col min="6" max="6" width="0.875" style="36" customWidth="1"/>
    <col min="7" max="7" width="28" style="36" customWidth="1"/>
    <col min="8" max="8" width="0.875" style="36" customWidth="1"/>
    <col min="9" max="9" width="8" style="36" customWidth="1"/>
    <col min="10" max="16384" width="9" style="36"/>
  </cols>
  <sheetData>
    <row r="2" spans="1:7" ht="26.25" x14ac:dyDescent="0.45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</row>
    <row r="3" spans="1:7" ht="26.25" x14ac:dyDescent="0.45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</row>
    <row r="4" spans="1:7" ht="26.25" x14ac:dyDescent="0.45">
      <c r="A4" s="60" t="str">
        <f>+سهام!A4</f>
        <v>برای ماه منتهی به 1404/01/31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</row>
    <row r="6" spans="1:7" ht="27" thickBot="1" x14ac:dyDescent="0.5">
      <c r="A6" s="51" t="s">
        <v>28</v>
      </c>
      <c r="C6" s="51" t="s">
        <v>19</v>
      </c>
      <c r="E6" s="51" t="s">
        <v>38</v>
      </c>
      <c r="G6" s="51" t="s">
        <v>13</v>
      </c>
    </row>
    <row r="7" spans="1:7" ht="21" x14ac:dyDescent="0.55000000000000004">
      <c r="A7" s="37" t="s">
        <v>44</v>
      </c>
      <c r="C7" s="22">
        <f>+'درآمد سرمایه‌گذاری در سهام'!I57</f>
        <v>472453588979</v>
      </c>
      <c r="D7" s="19"/>
      <c r="E7" s="1">
        <f>+C7/$C$9</f>
        <v>0.99961256860135916</v>
      </c>
      <c r="F7" s="19"/>
      <c r="G7" s="1">
        <v>3.9974123086604786E-2</v>
      </c>
    </row>
    <row r="8" spans="1:7" ht="21.75" thickBot="1" x14ac:dyDescent="0.6">
      <c r="A8" s="37" t="s">
        <v>45</v>
      </c>
      <c r="C8" s="20">
        <f>+'درآمد سپرده بانکی'!E9</f>
        <v>183114299</v>
      </c>
      <c r="D8" s="19"/>
      <c r="E8" s="1">
        <f>+C8/$C$9</f>
        <v>3.8743139864085853E-4</v>
      </c>
      <c r="F8" s="19"/>
      <c r="G8" s="1">
        <v>1.5493232981808737E-5</v>
      </c>
    </row>
    <row r="9" spans="1:7" ht="21.75" thickBot="1" x14ac:dyDescent="0.5">
      <c r="A9" s="36" t="s">
        <v>15</v>
      </c>
      <c r="C9" s="23">
        <f>SUM(C7:C8)</f>
        <v>472636703278</v>
      </c>
      <c r="D9" s="3"/>
      <c r="E9" s="38">
        <f>SUM(E7:E8)</f>
        <v>1</v>
      </c>
      <c r="F9" s="3"/>
      <c r="G9" s="39">
        <f>SUM(G7:G8)</f>
        <v>3.9989616319586592E-2</v>
      </c>
    </row>
    <row r="10" spans="1:7" ht="19.5" thickTop="1" x14ac:dyDescent="0.45"/>
    <row r="11" spans="1:7" x14ac:dyDescent="0.45">
      <c r="C11" s="35"/>
      <c r="G11" s="40"/>
    </row>
    <row r="12" spans="1:7" x14ac:dyDescent="0.45">
      <c r="C12" s="41"/>
      <c r="E12" s="40"/>
      <c r="G12" s="35"/>
    </row>
    <row r="13" spans="1:7" x14ac:dyDescent="0.45">
      <c r="C13" s="41"/>
      <c r="E13" s="40"/>
      <c r="G13" s="42"/>
    </row>
    <row r="14" spans="1:7" x14ac:dyDescent="0.45">
      <c r="C14" s="41"/>
      <c r="E14" s="40"/>
    </row>
    <row r="15" spans="1:7" x14ac:dyDescent="0.45">
      <c r="C15" s="68"/>
      <c r="E15" s="40"/>
    </row>
    <row r="16" spans="1:7" x14ac:dyDescent="0.45">
      <c r="C16" s="40"/>
      <c r="E16" s="40"/>
    </row>
    <row r="17" spans="3:3" x14ac:dyDescent="0.45">
      <c r="C17" s="40"/>
    </row>
    <row r="18" spans="3:3" x14ac:dyDescent="0.45">
      <c r="C18" s="40"/>
    </row>
    <row r="19" spans="3:3" x14ac:dyDescent="0.45">
      <c r="C19" s="40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8"/>
  <sheetViews>
    <sheetView rightToLeft="1" topLeftCell="A43" zoomScale="85" zoomScaleNormal="85" workbookViewId="0">
      <selection activeCell="K31" sqref="K31"/>
    </sheetView>
  </sheetViews>
  <sheetFormatPr defaultRowHeight="18.75" x14ac:dyDescent="0.45"/>
  <cols>
    <col min="1" max="1" width="35.25" style="24" bestFit="1" customWidth="1"/>
    <col min="2" max="2" width="0.875" style="24" customWidth="1"/>
    <col min="3" max="3" width="19.25" style="24" customWidth="1"/>
    <col min="4" max="4" width="0.875" style="24" customWidth="1"/>
    <col min="5" max="5" width="19.25" style="24" customWidth="1"/>
    <col min="6" max="6" width="0.875" style="24" customWidth="1"/>
    <col min="7" max="7" width="19.25" style="24" customWidth="1"/>
    <col min="8" max="8" width="0.875" style="24" customWidth="1"/>
    <col min="9" max="9" width="19.25" style="24" customWidth="1"/>
    <col min="10" max="10" width="0.875" style="24" customWidth="1"/>
    <col min="11" max="11" width="20.125" style="24" customWidth="1"/>
    <col min="12" max="12" width="0.875" style="24" customWidth="1"/>
    <col min="13" max="13" width="19.25" style="24" customWidth="1"/>
    <col min="14" max="14" width="0.875" style="24" customWidth="1"/>
    <col min="15" max="15" width="20.125" style="24" customWidth="1"/>
    <col min="16" max="16" width="0.875" style="24" customWidth="1"/>
    <col min="17" max="17" width="19.25" style="24" customWidth="1"/>
    <col min="18" max="18" width="0.875" style="24" customWidth="1"/>
    <col min="19" max="19" width="20.125" style="24" customWidth="1"/>
    <col min="20" max="20" width="0.875" style="24" customWidth="1"/>
    <col min="21" max="21" width="20.125" style="24" customWidth="1"/>
    <col min="22" max="22" width="0.875" style="24" customWidth="1"/>
    <col min="23" max="23" width="8" style="24" customWidth="1"/>
    <col min="24" max="16384" width="9" style="24"/>
  </cols>
  <sheetData>
    <row r="2" spans="1:21" ht="26.25" x14ac:dyDescent="0.45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  <c r="T2" s="60" t="s">
        <v>0</v>
      </c>
      <c r="U2" s="60" t="s">
        <v>0</v>
      </c>
    </row>
    <row r="3" spans="1:21" ht="26.25" x14ac:dyDescent="0.45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  <c r="H3" s="60" t="s">
        <v>24</v>
      </c>
      <c r="I3" s="60" t="s">
        <v>24</v>
      </c>
      <c r="J3" s="60" t="s">
        <v>24</v>
      </c>
      <c r="K3" s="60" t="s">
        <v>24</v>
      </c>
      <c r="L3" s="60" t="s">
        <v>24</v>
      </c>
      <c r="M3" s="60" t="s">
        <v>24</v>
      </c>
      <c r="N3" s="60" t="s">
        <v>24</v>
      </c>
      <c r="O3" s="60" t="s">
        <v>24</v>
      </c>
      <c r="P3" s="60" t="s">
        <v>24</v>
      </c>
      <c r="Q3" s="60" t="s">
        <v>24</v>
      </c>
      <c r="R3" s="60" t="s">
        <v>24</v>
      </c>
      <c r="S3" s="60" t="s">
        <v>24</v>
      </c>
      <c r="T3" s="60" t="s">
        <v>24</v>
      </c>
      <c r="U3" s="60" t="s">
        <v>24</v>
      </c>
    </row>
    <row r="4" spans="1:21" ht="26.25" x14ac:dyDescent="0.45">
      <c r="A4" s="60" t="str">
        <f>+سهام!A4</f>
        <v>برای ماه منتهی به 1404/01/31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  <c r="T4" s="60" t="s">
        <v>2</v>
      </c>
      <c r="U4" s="60" t="s">
        <v>2</v>
      </c>
    </row>
    <row r="6" spans="1:21" ht="27" thickBot="1" x14ac:dyDescent="0.5">
      <c r="A6" s="61" t="s">
        <v>3</v>
      </c>
      <c r="C6" s="61" t="s">
        <v>26</v>
      </c>
      <c r="D6" s="61" t="s">
        <v>26</v>
      </c>
      <c r="E6" s="61" t="s">
        <v>26</v>
      </c>
      <c r="F6" s="61" t="s">
        <v>26</v>
      </c>
      <c r="G6" s="61" t="s">
        <v>26</v>
      </c>
      <c r="H6" s="61" t="s">
        <v>26</v>
      </c>
      <c r="I6" s="61" t="s">
        <v>26</v>
      </c>
      <c r="J6" s="61" t="s">
        <v>26</v>
      </c>
      <c r="K6" s="61" t="s">
        <v>26</v>
      </c>
      <c r="M6" s="61" t="s">
        <v>27</v>
      </c>
      <c r="N6" s="61" t="s">
        <v>27</v>
      </c>
      <c r="O6" s="61" t="s">
        <v>27</v>
      </c>
      <c r="P6" s="61" t="s">
        <v>27</v>
      </c>
      <c r="Q6" s="61" t="s">
        <v>27</v>
      </c>
      <c r="R6" s="61" t="s">
        <v>27</v>
      </c>
      <c r="S6" s="61" t="s">
        <v>27</v>
      </c>
      <c r="T6" s="61" t="s">
        <v>27</v>
      </c>
      <c r="U6" s="61" t="s">
        <v>27</v>
      </c>
    </row>
    <row r="7" spans="1:21" ht="27" thickBot="1" x14ac:dyDescent="0.5">
      <c r="A7" s="61" t="s">
        <v>3</v>
      </c>
      <c r="C7" s="51" t="s">
        <v>35</v>
      </c>
      <c r="E7" s="51" t="s">
        <v>36</v>
      </c>
      <c r="G7" s="51" t="s">
        <v>37</v>
      </c>
      <c r="I7" s="51" t="s">
        <v>19</v>
      </c>
      <c r="K7" s="51" t="s">
        <v>38</v>
      </c>
      <c r="M7" s="51" t="s">
        <v>35</v>
      </c>
      <c r="O7" s="51" t="s">
        <v>36</v>
      </c>
      <c r="Q7" s="51" t="s">
        <v>37</v>
      </c>
      <c r="S7" s="51" t="s">
        <v>19</v>
      </c>
      <c r="U7" s="51" t="s">
        <v>38</v>
      </c>
    </row>
    <row r="8" spans="1:21" ht="21" x14ac:dyDescent="0.55000000000000004">
      <c r="A8" s="32" t="s">
        <v>67</v>
      </c>
      <c r="C8" s="22">
        <v>10805900277</v>
      </c>
      <c r="D8" s="22"/>
      <c r="E8" s="22">
        <v>-26863240678</v>
      </c>
      <c r="F8" s="22"/>
      <c r="G8" s="22">
        <v>0</v>
      </c>
      <c r="H8" s="22"/>
      <c r="I8" s="22">
        <f>+G8+E8+C8</f>
        <v>-16057340401</v>
      </c>
      <c r="J8" s="19"/>
      <c r="K8" s="1">
        <f>+I8/$I$57</f>
        <v>-3.3987127573103758E-2</v>
      </c>
      <c r="L8" s="19"/>
      <c r="M8" s="22">
        <v>10805900277</v>
      </c>
      <c r="N8" s="22"/>
      <c r="O8" s="22">
        <v>-53087591176</v>
      </c>
      <c r="P8" s="22"/>
      <c r="Q8" s="22">
        <v>25467955</v>
      </c>
      <c r="R8" s="22"/>
      <c r="S8" s="22">
        <f>+Q8+O8+M8</f>
        <v>-42256222944</v>
      </c>
      <c r="T8" s="19"/>
      <c r="U8" s="1">
        <f>+S8/$S$57</f>
        <v>0.17407730658765666</v>
      </c>
    </row>
    <row r="9" spans="1:21" ht="21" x14ac:dyDescent="0.55000000000000004">
      <c r="A9" s="32" t="s">
        <v>80</v>
      </c>
      <c r="C9" s="22">
        <v>0</v>
      </c>
      <c r="D9" s="22"/>
      <c r="E9" s="22">
        <v>33169992993</v>
      </c>
      <c r="F9" s="22"/>
      <c r="G9" s="22">
        <v>0</v>
      </c>
      <c r="H9" s="22"/>
      <c r="I9" s="22">
        <f t="shared" ref="I9:I56" si="0">+G9+E9+C9</f>
        <v>33169992993</v>
      </c>
      <c r="J9" s="19"/>
      <c r="K9" s="1">
        <f t="shared" ref="K9:K56" si="1">+I9/$I$57</f>
        <v>7.0207939502972785E-2</v>
      </c>
      <c r="L9" s="19"/>
      <c r="M9" s="22">
        <v>0</v>
      </c>
      <c r="N9" s="22"/>
      <c r="O9" s="22">
        <v>52106114184</v>
      </c>
      <c r="P9" s="22"/>
      <c r="Q9" s="22">
        <v>12075179</v>
      </c>
      <c r="R9" s="22"/>
      <c r="S9" s="22">
        <f t="shared" ref="S9:S56" si="2">+Q9+O9+M9</f>
        <v>52118189363</v>
      </c>
      <c r="T9" s="19"/>
      <c r="U9" s="1">
        <f t="shared" ref="U9:U56" si="3">+S9/$S$57</f>
        <v>-0.21470432983468352</v>
      </c>
    </row>
    <row r="10" spans="1:21" ht="21" x14ac:dyDescent="0.55000000000000004">
      <c r="A10" s="32" t="s">
        <v>54</v>
      </c>
      <c r="C10" s="22">
        <v>0</v>
      </c>
      <c r="D10" s="22"/>
      <c r="E10" s="22">
        <v>-12652088423</v>
      </c>
      <c r="F10" s="22"/>
      <c r="G10" s="22">
        <v>0</v>
      </c>
      <c r="H10" s="22"/>
      <c r="I10" s="22">
        <f t="shared" si="0"/>
        <v>-12652088423</v>
      </c>
      <c r="J10" s="19"/>
      <c r="K10" s="1">
        <f t="shared" si="1"/>
        <v>-2.6779537118856282E-2</v>
      </c>
      <c r="L10" s="19"/>
      <c r="M10" s="22">
        <v>0</v>
      </c>
      <c r="N10" s="22"/>
      <c r="O10" s="22">
        <v>-59151004967</v>
      </c>
      <c r="P10" s="22"/>
      <c r="Q10" s="22">
        <v>203533410</v>
      </c>
      <c r="R10" s="22"/>
      <c r="S10" s="22">
        <f t="shared" si="2"/>
        <v>-58947471557</v>
      </c>
      <c r="T10" s="19"/>
      <c r="U10" s="1">
        <f t="shared" si="3"/>
        <v>0.24283800973868366</v>
      </c>
    </row>
    <row r="11" spans="1:21" s="3" customFormat="1" ht="21" x14ac:dyDescent="0.45">
      <c r="A11" s="24" t="s">
        <v>115</v>
      </c>
      <c r="C11" s="22">
        <v>0</v>
      </c>
      <c r="D11" s="5"/>
      <c r="E11" s="22">
        <v>7233699961</v>
      </c>
      <c r="F11" s="22"/>
      <c r="G11" s="22">
        <v>0</v>
      </c>
      <c r="H11" s="5"/>
      <c r="I11" s="22">
        <f t="shared" si="0"/>
        <v>7233699961</v>
      </c>
      <c r="J11" s="19"/>
      <c r="K11" s="1">
        <f t="shared" si="1"/>
        <v>1.5310921812727576E-2</v>
      </c>
      <c r="M11" s="22">
        <v>10531333824</v>
      </c>
      <c r="N11" s="5"/>
      <c r="O11" s="22">
        <v>-21020383131</v>
      </c>
      <c r="P11" s="5"/>
      <c r="Q11" s="22">
        <v>0</v>
      </c>
      <c r="R11" s="5"/>
      <c r="S11" s="22">
        <f t="shared" si="2"/>
        <v>-10489049307</v>
      </c>
      <c r="T11" s="19"/>
      <c r="U11" s="1">
        <f t="shared" si="3"/>
        <v>4.3210332699339105E-2</v>
      </c>
    </row>
    <row r="12" spans="1:21" ht="21" x14ac:dyDescent="0.55000000000000004">
      <c r="A12" s="32" t="s">
        <v>55</v>
      </c>
      <c r="C12" s="22">
        <v>1210241730</v>
      </c>
      <c r="D12" s="22"/>
      <c r="E12" s="22">
        <v>-20920019943</v>
      </c>
      <c r="F12" s="22"/>
      <c r="G12" s="22">
        <v>0</v>
      </c>
      <c r="H12" s="22"/>
      <c r="I12" s="22">
        <f t="shared" si="0"/>
        <v>-19709778213</v>
      </c>
      <c r="J12" s="19"/>
      <c r="K12" s="1">
        <f t="shared" si="1"/>
        <v>-4.1717914040179035E-2</v>
      </c>
      <c r="L12" s="19"/>
      <c r="M12" s="22">
        <v>1210241730</v>
      </c>
      <c r="N12" s="22"/>
      <c r="O12" s="22">
        <v>-28552555255</v>
      </c>
      <c r="P12" s="22"/>
      <c r="Q12" s="22">
        <v>0</v>
      </c>
      <c r="R12" s="22"/>
      <c r="S12" s="22">
        <f t="shared" si="2"/>
        <v>-27342313525</v>
      </c>
      <c r="T12" s="19"/>
      <c r="U12" s="1">
        <f t="shared" si="3"/>
        <v>0.11263846985602595</v>
      </c>
    </row>
    <row r="13" spans="1:21" x14ac:dyDescent="0.45">
      <c r="A13" s="24" t="s">
        <v>117</v>
      </c>
      <c r="C13" s="22">
        <v>0</v>
      </c>
      <c r="D13" s="22"/>
      <c r="E13" s="22">
        <v>-17195021889</v>
      </c>
      <c r="F13" s="22"/>
      <c r="G13" s="22">
        <v>0</v>
      </c>
      <c r="H13" s="22"/>
      <c r="I13" s="22">
        <f t="shared" si="0"/>
        <v>-17195021889</v>
      </c>
      <c r="J13" s="19"/>
      <c r="K13" s="1">
        <f t="shared" si="1"/>
        <v>-3.6395155609166722E-2</v>
      </c>
      <c r="L13" s="19"/>
      <c r="M13" s="22">
        <v>0</v>
      </c>
      <c r="N13" s="22"/>
      <c r="O13" s="22">
        <v>-46617376836</v>
      </c>
      <c r="P13" s="22"/>
      <c r="Q13" s="22">
        <v>0</v>
      </c>
      <c r="R13" s="22"/>
      <c r="S13" s="22">
        <f t="shared" si="2"/>
        <v>-46617376836</v>
      </c>
      <c r="T13" s="19"/>
      <c r="U13" s="1">
        <f t="shared" si="3"/>
        <v>0.19204336863110374</v>
      </c>
    </row>
    <row r="14" spans="1:21" ht="21" x14ac:dyDescent="0.55000000000000004">
      <c r="A14" s="32" t="s">
        <v>65</v>
      </c>
      <c r="C14" s="22">
        <v>0</v>
      </c>
      <c r="D14" s="22"/>
      <c r="E14" s="22">
        <v>5385630516</v>
      </c>
      <c r="F14" s="22"/>
      <c r="G14" s="22">
        <v>0</v>
      </c>
      <c r="H14" s="22"/>
      <c r="I14" s="22">
        <f t="shared" si="0"/>
        <v>5385630516</v>
      </c>
      <c r="J14" s="19"/>
      <c r="K14" s="1">
        <f t="shared" si="1"/>
        <v>1.1399279509419463E-2</v>
      </c>
      <c r="L14" s="19"/>
      <c r="M14" s="22">
        <v>9696796550</v>
      </c>
      <c r="N14" s="22"/>
      <c r="O14" s="22">
        <v>-59045830110</v>
      </c>
      <c r="P14" s="22"/>
      <c r="Q14" s="22">
        <v>-1320996486</v>
      </c>
      <c r="R14" s="22"/>
      <c r="S14" s="22">
        <f t="shared" si="2"/>
        <v>-50670030046</v>
      </c>
      <c r="T14" s="19"/>
      <c r="U14" s="1">
        <f t="shared" si="3"/>
        <v>0.20873854170100994</v>
      </c>
    </row>
    <row r="15" spans="1:21" ht="21" x14ac:dyDescent="0.55000000000000004">
      <c r="A15" s="32" t="s">
        <v>64</v>
      </c>
      <c r="C15" s="22">
        <v>0</v>
      </c>
      <c r="D15" s="22"/>
      <c r="E15" s="22">
        <v>-967459401</v>
      </c>
      <c r="F15" s="22"/>
      <c r="G15" s="22">
        <v>0</v>
      </c>
      <c r="H15" s="22"/>
      <c r="I15" s="22">
        <f t="shared" si="0"/>
        <v>-967459401</v>
      </c>
      <c r="J15" s="19"/>
      <c r="K15" s="1">
        <f t="shared" si="1"/>
        <v>-2.0477342612440232E-3</v>
      </c>
      <c r="L15" s="19"/>
      <c r="M15" s="22">
        <v>0</v>
      </c>
      <c r="N15" s="22"/>
      <c r="O15" s="22">
        <v>-36351736016</v>
      </c>
      <c r="P15" s="22"/>
      <c r="Q15" s="22">
        <v>-1400826946</v>
      </c>
      <c r="R15" s="22"/>
      <c r="S15" s="22">
        <f t="shared" si="2"/>
        <v>-37752562962</v>
      </c>
      <c r="T15" s="19"/>
      <c r="U15" s="1">
        <f t="shared" si="3"/>
        <v>0.15552418127657172</v>
      </c>
    </row>
    <row r="16" spans="1:21" ht="21" x14ac:dyDescent="0.55000000000000004">
      <c r="A16" s="32" t="s">
        <v>70</v>
      </c>
      <c r="C16" s="22">
        <v>0</v>
      </c>
      <c r="D16" s="22"/>
      <c r="E16" s="22">
        <v>3013792840</v>
      </c>
      <c r="F16" s="22"/>
      <c r="G16" s="22">
        <v>0</v>
      </c>
      <c r="H16" s="22"/>
      <c r="I16" s="22">
        <f t="shared" si="0"/>
        <v>3013792840</v>
      </c>
      <c r="J16" s="19"/>
      <c r="K16" s="1">
        <f t="shared" si="1"/>
        <v>6.3790241206823795E-3</v>
      </c>
      <c r="L16" s="19"/>
      <c r="M16" s="22">
        <v>0</v>
      </c>
      <c r="N16" s="22"/>
      <c r="O16" s="22">
        <v>-17223986901</v>
      </c>
      <c r="P16" s="22"/>
      <c r="Q16" s="22">
        <v>-16801430927</v>
      </c>
      <c r="R16" s="22"/>
      <c r="S16" s="22">
        <f t="shared" si="2"/>
        <v>-34025417828</v>
      </c>
      <c r="T16" s="19"/>
      <c r="U16" s="1">
        <f t="shared" si="3"/>
        <v>0.1401699602651991</v>
      </c>
    </row>
    <row r="17" spans="1:21" ht="21" x14ac:dyDescent="0.55000000000000004">
      <c r="A17" s="32" t="s">
        <v>68</v>
      </c>
      <c r="C17" s="22">
        <v>0</v>
      </c>
      <c r="D17" s="22"/>
      <c r="E17" s="22">
        <v>17123016086</v>
      </c>
      <c r="F17" s="22"/>
      <c r="G17" s="22">
        <v>0</v>
      </c>
      <c r="H17" s="22"/>
      <c r="I17" s="22">
        <f t="shared" si="0"/>
        <v>17123016086</v>
      </c>
      <c r="J17" s="19"/>
      <c r="K17" s="1">
        <f t="shared" si="1"/>
        <v>3.6242747405102464E-2</v>
      </c>
      <c r="L17" s="19"/>
      <c r="M17" s="22">
        <v>0</v>
      </c>
      <c r="N17" s="22"/>
      <c r="O17" s="22">
        <v>-22263090311</v>
      </c>
      <c r="P17" s="22"/>
      <c r="Q17" s="22">
        <v>-1576636865</v>
      </c>
      <c r="R17" s="22"/>
      <c r="S17" s="22">
        <f t="shared" si="2"/>
        <v>-23839727176</v>
      </c>
      <c r="T17" s="19"/>
      <c r="U17" s="1">
        <f t="shared" si="3"/>
        <v>9.8209333618917261E-2</v>
      </c>
    </row>
    <row r="18" spans="1:21" ht="21" x14ac:dyDescent="0.55000000000000004">
      <c r="A18" s="32" t="s">
        <v>59</v>
      </c>
      <c r="C18" s="22">
        <v>0</v>
      </c>
      <c r="D18" s="22"/>
      <c r="E18" s="22">
        <v>-6872416883</v>
      </c>
      <c r="F18" s="22"/>
      <c r="G18" s="22">
        <v>0</v>
      </c>
      <c r="H18" s="22"/>
      <c r="I18" s="22">
        <f t="shared" si="0"/>
        <v>-6872416883</v>
      </c>
      <c r="J18" s="19"/>
      <c r="K18" s="1">
        <f t="shared" si="1"/>
        <v>-1.4546226430095911E-2</v>
      </c>
      <c r="L18" s="19"/>
      <c r="M18" s="22">
        <v>0</v>
      </c>
      <c r="N18" s="22"/>
      <c r="O18" s="22">
        <v>-6862467912</v>
      </c>
      <c r="P18" s="22"/>
      <c r="Q18" s="22">
        <v>0</v>
      </c>
      <c r="R18" s="22"/>
      <c r="S18" s="22">
        <f t="shared" si="2"/>
        <v>-6862467912</v>
      </c>
      <c r="T18" s="19"/>
      <c r="U18" s="1">
        <f t="shared" si="3"/>
        <v>2.8270390665259455E-2</v>
      </c>
    </row>
    <row r="19" spans="1:21" ht="21" x14ac:dyDescent="0.55000000000000004">
      <c r="A19" s="32" t="s">
        <v>76</v>
      </c>
      <c r="C19" s="22">
        <v>0</v>
      </c>
      <c r="D19" s="22"/>
      <c r="E19" s="22">
        <v>17347935650</v>
      </c>
      <c r="F19" s="22"/>
      <c r="G19" s="22">
        <v>0</v>
      </c>
      <c r="H19" s="22"/>
      <c r="I19" s="22">
        <f t="shared" si="0"/>
        <v>17347935650</v>
      </c>
      <c r="J19" s="19"/>
      <c r="K19" s="1">
        <f t="shared" si="1"/>
        <v>3.6718814407759946E-2</v>
      </c>
      <c r="L19" s="19"/>
      <c r="M19" s="22">
        <v>0</v>
      </c>
      <c r="N19" s="22"/>
      <c r="O19" s="22">
        <v>-17693191661</v>
      </c>
      <c r="P19" s="22"/>
      <c r="Q19" s="22">
        <v>0</v>
      </c>
      <c r="R19" s="22"/>
      <c r="S19" s="22">
        <f t="shared" si="2"/>
        <v>-17693191661</v>
      </c>
      <c r="T19" s="19"/>
      <c r="U19" s="1">
        <f t="shared" si="3"/>
        <v>7.2888273837626485E-2</v>
      </c>
    </row>
    <row r="20" spans="1:21" ht="21" x14ac:dyDescent="0.55000000000000004">
      <c r="A20" s="32" t="s">
        <v>51</v>
      </c>
      <c r="C20" s="22">
        <v>0</v>
      </c>
      <c r="D20" s="22"/>
      <c r="E20" s="22">
        <v>18266205270</v>
      </c>
      <c r="F20" s="22"/>
      <c r="G20" s="22">
        <v>0</v>
      </c>
      <c r="H20" s="22"/>
      <c r="I20" s="22">
        <f t="shared" si="0"/>
        <v>18266205270</v>
      </c>
      <c r="J20" s="19"/>
      <c r="K20" s="1">
        <f t="shared" si="1"/>
        <v>3.8662433085701275E-2</v>
      </c>
      <c r="L20" s="19"/>
      <c r="M20" s="22">
        <v>0</v>
      </c>
      <c r="N20" s="22"/>
      <c r="O20" s="22">
        <v>5680760705</v>
      </c>
      <c r="P20" s="22"/>
      <c r="Q20" s="22">
        <v>-859246644</v>
      </c>
      <c r="R20" s="22"/>
      <c r="S20" s="22">
        <f t="shared" si="2"/>
        <v>4821514061</v>
      </c>
      <c r="T20" s="19"/>
      <c r="U20" s="1">
        <f t="shared" si="3"/>
        <v>-1.9862546222498331E-2</v>
      </c>
    </row>
    <row r="21" spans="1:21" ht="21" x14ac:dyDescent="0.55000000000000004">
      <c r="A21" s="32" t="s">
        <v>57</v>
      </c>
      <c r="C21" s="22">
        <v>0</v>
      </c>
      <c r="D21" s="22"/>
      <c r="E21" s="22">
        <v>78491037615</v>
      </c>
      <c r="F21" s="22"/>
      <c r="G21" s="22">
        <v>0</v>
      </c>
      <c r="H21" s="22"/>
      <c r="I21" s="22">
        <f t="shared" si="0"/>
        <v>78491037615</v>
      </c>
      <c r="J21" s="19"/>
      <c r="K21" s="1">
        <f t="shared" si="1"/>
        <v>0.16613491662667595</v>
      </c>
      <c r="L21" s="19"/>
      <c r="M21" s="22">
        <v>0</v>
      </c>
      <c r="N21" s="22"/>
      <c r="O21" s="22">
        <v>172323813171</v>
      </c>
      <c r="P21" s="22"/>
      <c r="Q21" s="22">
        <v>0</v>
      </c>
      <c r="R21" s="22"/>
      <c r="S21" s="22">
        <f t="shared" si="2"/>
        <v>172323813171</v>
      </c>
      <c r="T21" s="19"/>
      <c r="U21" s="1">
        <f t="shared" si="3"/>
        <v>-0.70989935133285809</v>
      </c>
    </row>
    <row r="22" spans="1:21" ht="21" x14ac:dyDescent="0.55000000000000004">
      <c r="A22" s="32" t="s">
        <v>58</v>
      </c>
      <c r="C22" s="22">
        <v>0</v>
      </c>
      <c r="D22" s="22"/>
      <c r="E22" s="22">
        <v>-11659453588</v>
      </c>
      <c r="F22" s="22"/>
      <c r="G22" s="22">
        <v>0</v>
      </c>
      <c r="H22" s="22"/>
      <c r="I22" s="22">
        <f t="shared" si="0"/>
        <v>-11659453588</v>
      </c>
      <c r="J22" s="19"/>
      <c r="K22" s="1">
        <f t="shared" si="1"/>
        <v>-2.467851628177228E-2</v>
      </c>
      <c r="L22" s="19"/>
      <c r="M22" s="22">
        <v>0</v>
      </c>
      <c r="N22" s="22"/>
      <c r="O22" s="22">
        <v>-51455090761</v>
      </c>
      <c r="P22" s="22"/>
      <c r="Q22" s="22">
        <v>259690220</v>
      </c>
      <c r="R22" s="22"/>
      <c r="S22" s="22">
        <f t="shared" si="2"/>
        <v>-51195400541</v>
      </c>
      <c r="T22" s="19"/>
      <c r="U22" s="1">
        <f t="shared" si="3"/>
        <v>0.21090284021986772</v>
      </c>
    </row>
    <row r="23" spans="1:21" ht="21" x14ac:dyDescent="0.55000000000000004">
      <c r="A23" s="32" t="s">
        <v>61</v>
      </c>
      <c r="C23" s="22">
        <v>0</v>
      </c>
      <c r="D23" s="22"/>
      <c r="E23" s="22">
        <v>61078728285</v>
      </c>
      <c r="F23" s="22"/>
      <c r="G23" s="22">
        <v>0</v>
      </c>
      <c r="H23" s="22"/>
      <c r="I23" s="22">
        <f t="shared" si="0"/>
        <v>61078728285</v>
      </c>
      <c r="J23" s="19"/>
      <c r="K23" s="1">
        <f t="shared" si="1"/>
        <v>0.12927984824286068</v>
      </c>
      <c r="L23" s="19"/>
      <c r="M23" s="22">
        <v>0</v>
      </c>
      <c r="N23" s="22"/>
      <c r="O23" s="22">
        <v>153590503280</v>
      </c>
      <c r="P23" s="22"/>
      <c r="Q23" s="22">
        <v>4092974320</v>
      </c>
      <c r="R23" s="22"/>
      <c r="S23" s="22">
        <f t="shared" si="2"/>
        <v>157683477600</v>
      </c>
      <c r="T23" s="19"/>
      <c r="U23" s="1">
        <f t="shared" si="3"/>
        <v>-0.64958752017093413</v>
      </c>
    </row>
    <row r="24" spans="1:21" ht="21" x14ac:dyDescent="0.55000000000000004">
      <c r="A24" s="32" t="s">
        <v>62</v>
      </c>
      <c r="C24" s="22">
        <v>0</v>
      </c>
      <c r="D24" s="22"/>
      <c r="E24" s="22">
        <v>71383814527</v>
      </c>
      <c r="F24" s="22"/>
      <c r="G24" s="22">
        <v>-13742581184</v>
      </c>
      <c r="H24" s="22"/>
      <c r="I24" s="22">
        <f t="shared" si="0"/>
        <v>57641233343</v>
      </c>
      <c r="J24" s="19"/>
      <c r="K24" s="1">
        <f t="shared" si="1"/>
        <v>0.12200401200796483</v>
      </c>
      <c r="L24" s="19"/>
      <c r="M24" s="22">
        <v>0</v>
      </c>
      <c r="N24" s="22"/>
      <c r="O24" s="22">
        <v>-54381121291</v>
      </c>
      <c r="P24" s="22"/>
      <c r="Q24" s="22">
        <v>-14391575827</v>
      </c>
      <c r="R24" s="22"/>
      <c r="S24" s="22">
        <f t="shared" si="2"/>
        <v>-68772697118</v>
      </c>
      <c r="T24" s="19"/>
      <c r="U24" s="1">
        <f t="shared" si="3"/>
        <v>0.2833136765899712</v>
      </c>
    </row>
    <row r="25" spans="1:21" ht="21" x14ac:dyDescent="0.55000000000000004">
      <c r="A25" s="32" t="s">
        <v>60</v>
      </c>
      <c r="C25" s="22">
        <v>0</v>
      </c>
      <c r="D25" s="22"/>
      <c r="E25" s="22">
        <v>11954655245</v>
      </c>
      <c r="F25" s="22"/>
      <c r="G25" s="22">
        <v>0</v>
      </c>
      <c r="H25" s="22"/>
      <c r="I25" s="22">
        <f t="shared" si="0"/>
        <v>11954655245</v>
      </c>
      <c r="J25" s="19"/>
      <c r="K25" s="1">
        <f t="shared" si="1"/>
        <v>2.5303343066637958E-2</v>
      </c>
      <c r="L25" s="19"/>
      <c r="M25" s="22">
        <v>0</v>
      </c>
      <c r="N25" s="22"/>
      <c r="O25" s="22">
        <v>-4638795124</v>
      </c>
      <c r="P25" s="22"/>
      <c r="Q25" s="22">
        <v>179634744</v>
      </c>
      <c r="R25" s="22"/>
      <c r="S25" s="22">
        <f t="shared" si="2"/>
        <v>-4459160380</v>
      </c>
      <c r="T25" s="19"/>
      <c r="U25" s="1">
        <f t="shared" si="3"/>
        <v>1.8369806256027681E-2</v>
      </c>
    </row>
    <row r="26" spans="1:21" ht="21" x14ac:dyDescent="0.55000000000000004">
      <c r="A26" s="32" t="s">
        <v>50</v>
      </c>
      <c r="C26" s="22">
        <v>0</v>
      </c>
      <c r="D26" s="22"/>
      <c r="E26" s="22">
        <v>24094534183</v>
      </c>
      <c r="F26" s="22"/>
      <c r="G26" s="22">
        <v>0</v>
      </c>
      <c r="H26" s="22"/>
      <c r="I26" s="22">
        <f t="shared" si="0"/>
        <v>24094534183</v>
      </c>
      <c r="J26" s="19"/>
      <c r="K26" s="1">
        <f t="shared" si="1"/>
        <v>5.0998732457657285E-2</v>
      </c>
      <c r="L26" s="19"/>
      <c r="M26" s="22">
        <v>0</v>
      </c>
      <c r="N26" s="22"/>
      <c r="O26" s="22">
        <v>13225319379</v>
      </c>
      <c r="P26" s="22"/>
      <c r="Q26" s="22">
        <v>2434908205</v>
      </c>
      <c r="R26" s="22"/>
      <c r="S26" s="22">
        <f t="shared" si="2"/>
        <v>15660227584</v>
      </c>
      <c r="T26" s="19"/>
      <c r="U26" s="1">
        <f t="shared" si="3"/>
        <v>-6.4513343797555994E-2</v>
      </c>
    </row>
    <row r="27" spans="1:21" ht="21" x14ac:dyDescent="0.55000000000000004">
      <c r="A27" s="32" t="s">
        <v>52</v>
      </c>
      <c r="C27" s="22">
        <v>0</v>
      </c>
      <c r="D27" s="22"/>
      <c r="E27" s="22">
        <v>-988670389</v>
      </c>
      <c r="F27" s="22"/>
      <c r="G27" s="22">
        <v>0</v>
      </c>
      <c r="H27" s="22"/>
      <c r="I27" s="22">
        <f t="shared" si="0"/>
        <v>-988670389</v>
      </c>
      <c r="J27" s="19"/>
      <c r="K27" s="1">
        <f t="shared" si="1"/>
        <v>-2.0926296509601607E-3</v>
      </c>
      <c r="L27" s="19"/>
      <c r="M27" s="22">
        <v>0</v>
      </c>
      <c r="N27" s="22"/>
      <c r="O27" s="22">
        <v>-13887192517</v>
      </c>
      <c r="P27" s="22"/>
      <c r="Q27" s="22">
        <v>1012851285</v>
      </c>
      <c r="R27" s="22"/>
      <c r="S27" s="22">
        <f t="shared" si="2"/>
        <v>-12874341232</v>
      </c>
      <c r="T27" s="19"/>
      <c r="U27" s="1">
        <f t="shared" si="3"/>
        <v>5.3036700623409448E-2</v>
      </c>
    </row>
    <row r="28" spans="1:21" ht="21" x14ac:dyDescent="0.55000000000000004">
      <c r="A28" s="32" t="s">
        <v>72</v>
      </c>
      <c r="C28" s="22">
        <v>0</v>
      </c>
      <c r="D28" s="22"/>
      <c r="E28" s="22">
        <v>25695546468</v>
      </c>
      <c r="F28" s="22"/>
      <c r="G28" s="22">
        <v>0</v>
      </c>
      <c r="H28" s="22"/>
      <c r="I28" s="22">
        <f t="shared" si="0"/>
        <v>25695546468</v>
      </c>
      <c r="J28" s="19"/>
      <c r="K28" s="1">
        <f t="shared" si="1"/>
        <v>5.4387451100815186E-2</v>
      </c>
      <c r="L28" s="19"/>
      <c r="M28" s="22">
        <v>0</v>
      </c>
      <c r="N28" s="22"/>
      <c r="O28" s="22">
        <v>-7814199171</v>
      </c>
      <c r="P28" s="22"/>
      <c r="Q28" s="22">
        <v>-579924530</v>
      </c>
      <c r="R28" s="22"/>
      <c r="S28" s="22">
        <f t="shared" si="2"/>
        <v>-8394123701</v>
      </c>
      <c r="T28" s="19"/>
      <c r="U28" s="1">
        <f t="shared" si="3"/>
        <v>3.4580148040447921E-2</v>
      </c>
    </row>
    <row r="29" spans="1:21" ht="21" x14ac:dyDescent="0.55000000000000004">
      <c r="A29" s="32" t="s">
        <v>56</v>
      </c>
      <c r="C29" s="22">
        <v>0</v>
      </c>
      <c r="D29" s="22"/>
      <c r="E29" s="22">
        <v>-425922315</v>
      </c>
      <c r="F29" s="22"/>
      <c r="G29" s="22">
        <v>0</v>
      </c>
      <c r="H29" s="22"/>
      <c r="I29" s="22">
        <f t="shared" si="0"/>
        <v>-425922315</v>
      </c>
      <c r="J29" s="19"/>
      <c r="K29" s="1">
        <f t="shared" si="1"/>
        <v>-9.0151143929384297E-4</v>
      </c>
      <c r="L29" s="19"/>
      <c r="M29" s="22">
        <v>0</v>
      </c>
      <c r="N29" s="22"/>
      <c r="O29" s="22">
        <v>3484250594</v>
      </c>
      <c r="P29" s="22"/>
      <c r="Q29" s="22">
        <v>0</v>
      </c>
      <c r="R29" s="22"/>
      <c r="S29" s="22">
        <f t="shared" si="2"/>
        <v>3484250594</v>
      </c>
      <c r="T29" s="19"/>
      <c r="U29" s="1">
        <f t="shared" si="3"/>
        <v>-1.4353600881076485E-2</v>
      </c>
    </row>
    <row r="30" spans="1:21" ht="21" x14ac:dyDescent="0.55000000000000004">
      <c r="A30" s="32" t="s">
        <v>48</v>
      </c>
      <c r="C30" s="22">
        <v>0</v>
      </c>
      <c r="D30" s="22"/>
      <c r="E30" s="22">
        <v>21618412201</v>
      </c>
      <c r="F30" s="22"/>
      <c r="G30" s="22">
        <v>0</v>
      </c>
      <c r="H30" s="22"/>
      <c r="I30" s="22">
        <f t="shared" si="0"/>
        <v>21618412201</v>
      </c>
      <c r="J30" s="19"/>
      <c r="K30" s="1">
        <f t="shared" si="1"/>
        <v>4.5757747862004094E-2</v>
      </c>
      <c r="L30" s="19"/>
      <c r="M30" s="22">
        <v>0</v>
      </c>
      <c r="N30" s="22"/>
      <c r="O30" s="22">
        <v>14203577463</v>
      </c>
      <c r="P30" s="22"/>
      <c r="Q30" s="22">
        <v>127976841</v>
      </c>
      <c r="R30" s="22"/>
      <c r="S30" s="22">
        <f t="shared" si="2"/>
        <v>14331554304</v>
      </c>
      <c r="T30" s="19"/>
      <c r="U30" s="1">
        <f t="shared" si="3"/>
        <v>-5.9039786299908685E-2</v>
      </c>
    </row>
    <row r="31" spans="1:21" ht="21" x14ac:dyDescent="0.55000000000000004">
      <c r="A31" s="32" t="s">
        <v>82</v>
      </c>
      <c r="C31" s="22">
        <v>0</v>
      </c>
      <c r="D31" s="22"/>
      <c r="E31" s="22">
        <v>-38977041034</v>
      </c>
      <c r="F31" s="22"/>
      <c r="G31" s="22">
        <v>0</v>
      </c>
      <c r="H31" s="22"/>
      <c r="I31" s="22">
        <f t="shared" si="0"/>
        <v>-38977041034</v>
      </c>
      <c r="J31" s="19"/>
      <c r="K31" s="1">
        <f t="shared" si="1"/>
        <v>-8.2499195568038072E-2</v>
      </c>
      <c r="L31" s="19"/>
      <c r="M31" s="22">
        <v>0</v>
      </c>
      <c r="N31" s="22"/>
      <c r="O31" s="22">
        <v>-45571095121</v>
      </c>
      <c r="P31" s="22"/>
      <c r="Q31" s="22">
        <v>654114816</v>
      </c>
      <c r="R31" s="22"/>
      <c r="S31" s="22">
        <f t="shared" si="2"/>
        <v>-44916980305</v>
      </c>
      <c r="T31" s="19"/>
      <c r="U31" s="1">
        <f t="shared" si="3"/>
        <v>0.18503847260336959</v>
      </c>
    </row>
    <row r="32" spans="1:21" ht="21" x14ac:dyDescent="0.55000000000000004">
      <c r="A32" s="32" t="s">
        <v>49</v>
      </c>
      <c r="C32" s="22">
        <v>0</v>
      </c>
      <c r="D32" s="22"/>
      <c r="E32" s="22">
        <v>45518365657</v>
      </c>
      <c r="F32" s="22"/>
      <c r="G32" s="22">
        <v>0</v>
      </c>
      <c r="H32" s="22"/>
      <c r="I32" s="22">
        <f t="shared" si="0"/>
        <v>45518365657</v>
      </c>
      <c r="J32" s="19"/>
      <c r="K32" s="1">
        <f t="shared" si="1"/>
        <v>9.6344628803366417E-2</v>
      </c>
      <c r="L32" s="19"/>
      <c r="M32" s="22">
        <v>0</v>
      </c>
      <c r="N32" s="22"/>
      <c r="O32" s="22">
        <v>1236921724</v>
      </c>
      <c r="P32" s="22"/>
      <c r="Q32" s="22">
        <v>-4498</v>
      </c>
      <c r="R32" s="22"/>
      <c r="S32" s="22">
        <f t="shared" si="2"/>
        <v>1236917226</v>
      </c>
      <c r="T32" s="19"/>
      <c r="U32" s="1">
        <f t="shared" si="3"/>
        <v>-5.095562361532106E-3</v>
      </c>
    </row>
    <row r="33" spans="1:21" ht="21" x14ac:dyDescent="0.55000000000000004">
      <c r="A33" s="32" t="s">
        <v>78</v>
      </c>
      <c r="C33" s="22">
        <v>0</v>
      </c>
      <c r="D33" s="22"/>
      <c r="E33" s="22">
        <v>5647191829</v>
      </c>
      <c r="F33" s="22"/>
      <c r="G33" s="22">
        <v>0</v>
      </c>
      <c r="H33" s="22"/>
      <c r="I33" s="22">
        <f t="shared" si="0"/>
        <v>5647191829</v>
      </c>
      <c r="J33" s="19"/>
      <c r="K33" s="1">
        <f t="shared" si="1"/>
        <v>1.1952902805128254E-2</v>
      </c>
      <c r="L33" s="19"/>
      <c r="M33" s="22">
        <v>0</v>
      </c>
      <c r="N33" s="22"/>
      <c r="O33" s="22">
        <v>-34819575426</v>
      </c>
      <c r="P33" s="22"/>
      <c r="Q33" s="22">
        <v>0</v>
      </c>
      <c r="R33" s="22"/>
      <c r="S33" s="22">
        <f t="shared" si="2"/>
        <v>-34819575426</v>
      </c>
      <c r="T33" s="19"/>
      <c r="U33" s="1">
        <f t="shared" si="3"/>
        <v>0.14344154504098874</v>
      </c>
    </row>
    <row r="34" spans="1:21" ht="21" x14ac:dyDescent="0.55000000000000004">
      <c r="A34" s="32" t="s">
        <v>66</v>
      </c>
      <c r="C34" s="22">
        <v>0</v>
      </c>
      <c r="D34" s="22"/>
      <c r="E34" s="22">
        <v>121563822757</v>
      </c>
      <c r="F34" s="22"/>
      <c r="G34" s="22">
        <v>-1708106379</v>
      </c>
      <c r="H34" s="22"/>
      <c r="I34" s="22">
        <f t="shared" si="0"/>
        <v>119855716378</v>
      </c>
      <c r="J34" s="19"/>
      <c r="K34" s="1">
        <f t="shared" si="1"/>
        <v>0.25368781013393349</v>
      </c>
      <c r="L34" s="19"/>
      <c r="M34" s="22">
        <v>0</v>
      </c>
      <c r="N34" s="22"/>
      <c r="O34" s="22">
        <v>-6281170356</v>
      </c>
      <c r="P34" s="22"/>
      <c r="Q34" s="22">
        <v>-3598520754</v>
      </c>
      <c r="R34" s="22"/>
      <c r="S34" s="22">
        <f t="shared" si="2"/>
        <v>-9879691110</v>
      </c>
      <c r="T34" s="19"/>
      <c r="U34" s="1">
        <f t="shared" si="3"/>
        <v>4.0700041284475859E-2</v>
      </c>
    </row>
    <row r="35" spans="1:21" ht="21" x14ac:dyDescent="0.55000000000000004">
      <c r="A35" s="32" t="s">
        <v>87</v>
      </c>
      <c r="C35" s="22">
        <v>0</v>
      </c>
      <c r="D35" s="22"/>
      <c r="E35" s="22">
        <v>-449728637</v>
      </c>
      <c r="F35" s="22"/>
      <c r="G35" s="22">
        <v>0</v>
      </c>
      <c r="H35" s="22"/>
      <c r="I35" s="22">
        <f t="shared" si="0"/>
        <v>-449728637</v>
      </c>
      <c r="J35" s="19"/>
      <c r="K35" s="1">
        <f t="shared" si="1"/>
        <v>-9.5190013895733131E-4</v>
      </c>
      <c r="L35" s="19"/>
      <c r="M35" s="22">
        <v>0</v>
      </c>
      <c r="N35" s="22"/>
      <c r="O35" s="22">
        <v>-9071421505</v>
      </c>
      <c r="P35" s="22"/>
      <c r="Q35" s="22">
        <v>0</v>
      </c>
      <c r="R35" s="22"/>
      <c r="S35" s="22">
        <f t="shared" si="2"/>
        <v>-9071421505</v>
      </c>
      <c r="T35" s="19"/>
      <c r="U35" s="1">
        <f t="shared" si="3"/>
        <v>3.7370321162032982E-2</v>
      </c>
    </row>
    <row r="36" spans="1:21" ht="21" x14ac:dyDescent="0.55000000000000004">
      <c r="A36" s="32" t="s">
        <v>79</v>
      </c>
      <c r="C36" s="22">
        <v>0</v>
      </c>
      <c r="D36" s="22"/>
      <c r="E36" s="22">
        <v>6667039663</v>
      </c>
      <c r="F36" s="22"/>
      <c r="G36" s="22">
        <v>0</v>
      </c>
      <c r="H36" s="22"/>
      <c r="I36" s="22">
        <f t="shared" si="0"/>
        <v>6667039663</v>
      </c>
      <c r="J36" s="19"/>
      <c r="K36" s="1">
        <f t="shared" si="1"/>
        <v>1.4111522948545835E-2</v>
      </c>
      <c r="L36" s="19"/>
      <c r="M36" s="22">
        <v>13745373279</v>
      </c>
      <c r="N36" s="22"/>
      <c r="O36" s="22">
        <v>-39650289333</v>
      </c>
      <c r="P36" s="22"/>
      <c r="Q36" s="22">
        <v>0</v>
      </c>
      <c r="R36" s="22"/>
      <c r="S36" s="22">
        <f t="shared" si="2"/>
        <v>-25904916054</v>
      </c>
      <c r="T36" s="19"/>
      <c r="U36" s="1">
        <f t="shared" si="3"/>
        <v>0.10671701585907997</v>
      </c>
    </row>
    <row r="37" spans="1:21" ht="21" x14ac:dyDescent="0.55000000000000004">
      <c r="A37" s="32" t="s">
        <v>63</v>
      </c>
      <c r="C37" s="22">
        <v>0</v>
      </c>
      <c r="D37" s="22"/>
      <c r="E37" s="22">
        <v>9959745699</v>
      </c>
      <c r="F37" s="22"/>
      <c r="G37" s="22">
        <v>0</v>
      </c>
      <c r="H37" s="22"/>
      <c r="I37" s="22">
        <f t="shared" si="0"/>
        <v>9959745699</v>
      </c>
      <c r="J37" s="19"/>
      <c r="K37" s="1">
        <f t="shared" si="1"/>
        <v>2.1080897534345323E-2</v>
      </c>
      <c r="L37" s="19"/>
      <c r="M37" s="22">
        <v>0</v>
      </c>
      <c r="N37" s="22"/>
      <c r="O37" s="22">
        <v>-32121883332</v>
      </c>
      <c r="P37" s="22"/>
      <c r="Q37" s="22">
        <v>0</v>
      </c>
      <c r="R37" s="22"/>
      <c r="S37" s="22">
        <f t="shared" si="2"/>
        <v>-32121883332</v>
      </c>
      <c r="T37" s="19"/>
      <c r="U37" s="1">
        <f t="shared" si="3"/>
        <v>0.13232822394864499</v>
      </c>
    </row>
    <row r="38" spans="1:21" ht="21" x14ac:dyDescent="0.55000000000000004">
      <c r="A38" s="32" t="s">
        <v>86</v>
      </c>
      <c r="C38" s="22">
        <v>0</v>
      </c>
      <c r="D38" s="22"/>
      <c r="E38" s="22">
        <v>1082520450</v>
      </c>
      <c r="F38" s="22"/>
      <c r="G38" s="22">
        <v>0</v>
      </c>
      <c r="H38" s="22"/>
      <c r="I38" s="22">
        <f t="shared" si="0"/>
        <v>1082520450</v>
      </c>
      <c r="J38" s="19"/>
      <c r="K38" s="1">
        <f t="shared" si="1"/>
        <v>2.2912736303673559E-3</v>
      </c>
      <c r="L38" s="19"/>
      <c r="M38" s="22">
        <v>0</v>
      </c>
      <c r="N38" s="22"/>
      <c r="O38" s="22">
        <v>5110589248</v>
      </c>
      <c r="P38" s="22"/>
      <c r="Q38" s="22">
        <v>0</v>
      </c>
      <c r="R38" s="22"/>
      <c r="S38" s="22">
        <f t="shared" si="2"/>
        <v>5110589248</v>
      </c>
      <c r="T38" s="19"/>
      <c r="U38" s="1">
        <f t="shared" si="3"/>
        <v>-2.1053410583966974E-2</v>
      </c>
    </row>
    <row r="39" spans="1:21" ht="21" x14ac:dyDescent="0.55000000000000004">
      <c r="A39" s="32" t="s">
        <v>46</v>
      </c>
      <c r="C39" s="22">
        <v>0</v>
      </c>
      <c r="D39" s="22"/>
      <c r="E39" s="22">
        <v>-87083619012</v>
      </c>
      <c r="F39" s="22"/>
      <c r="G39" s="22">
        <v>21630140550</v>
      </c>
      <c r="H39" s="22"/>
      <c r="I39" s="22">
        <f t="shared" si="0"/>
        <v>-65453478462</v>
      </c>
      <c r="J39" s="19"/>
      <c r="K39" s="1">
        <f t="shared" si="1"/>
        <v>-0.13853948829862595</v>
      </c>
      <c r="L39" s="19"/>
      <c r="M39" s="22">
        <v>0</v>
      </c>
      <c r="N39" s="22"/>
      <c r="O39" s="22">
        <v>47883577927</v>
      </c>
      <c r="P39" s="22"/>
      <c r="Q39" s="22">
        <v>101246574823</v>
      </c>
      <c r="R39" s="22"/>
      <c r="S39" s="22">
        <f t="shared" si="2"/>
        <v>149130152750</v>
      </c>
      <c r="T39" s="19"/>
      <c r="U39" s="1">
        <f t="shared" si="3"/>
        <v>-0.61435153246255603</v>
      </c>
    </row>
    <row r="40" spans="1:21" ht="21" x14ac:dyDescent="0.55000000000000004">
      <c r="A40" s="32" t="s">
        <v>83</v>
      </c>
      <c r="C40" s="22">
        <v>0</v>
      </c>
      <c r="D40" s="22"/>
      <c r="E40" s="22">
        <v>35333056463</v>
      </c>
      <c r="F40" s="22"/>
      <c r="G40" s="22">
        <v>0</v>
      </c>
      <c r="H40" s="22"/>
      <c r="I40" s="22">
        <f t="shared" si="0"/>
        <v>35333056463</v>
      </c>
      <c r="J40" s="19"/>
      <c r="K40" s="1">
        <f t="shared" si="1"/>
        <v>7.4786301315557399E-2</v>
      </c>
      <c r="L40" s="19"/>
      <c r="M40" s="22">
        <v>0</v>
      </c>
      <c r="N40" s="22"/>
      <c r="O40" s="22">
        <v>22036990930</v>
      </c>
      <c r="P40" s="22"/>
      <c r="Q40" s="22">
        <v>0</v>
      </c>
      <c r="R40" s="22"/>
      <c r="S40" s="22">
        <f t="shared" si="2"/>
        <v>22036990930</v>
      </c>
      <c r="T40" s="19"/>
      <c r="U40" s="1">
        <f t="shared" si="3"/>
        <v>-9.0782842363238622E-2</v>
      </c>
    </row>
    <row r="41" spans="1:21" ht="21" x14ac:dyDescent="0.55000000000000004">
      <c r="A41" s="32" t="s">
        <v>89</v>
      </c>
      <c r="C41" s="22">
        <v>0</v>
      </c>
      <c r="D41" s="22"/>
      <c r="E41" s="22">
        <v>1633274847</v>
      </c>
      <c r="F41" s="22"/>
      <c r="G41" s="22">
        <v>0</v>
      </c>
      <c r="H41" s="22"/>
      <c r="I41" s="22">
        <f t="shared" si="0"/>
        <v>1633274847</v>
      </c>
      <c r="J41" s="19"/>
      <c r="K41" s="1">
        <f t="shared" si="1"/>
        <v>3.4570059051294393E-3</v>
      </c>
      <c r="L41" s="19"/>
      <c r="M41" s="22">
        <v>1231150337</v>
      </c>
      <c r="N41" s="22"/>
      <c r="O41" s="22">
        <v>3212452798</v>
      </c>
      <c r="P41" s="22"/>
      <c r="Q41" s="22">
        <v>3127282287</v>
      </c>
      <c r="R41" s="22"/>
      <c r="S41" s="22">
        <f t="shared" si="2"/>
        <v>7570885422</v>
      </c>
      <c r="T41" s="19"/>
      <c r="U41" s="1">
        <f t="shared" si="3"/>
        <v>-3.1188763474958116E-2</v>
      </c>
    </row>
    <row r="42" spans="1:21" ht="21" x14ac:dyDescent="0.55000000000000004">
      <c r="A42" s="32" t="s">
        <v>47</v>
      </c>
      <c r="C42" s="22">
        <v>0</v>
      </c>
      <c r="D42" s="22"/>
      <c r="E42" s="22">
        <v>-4074815954</v>
      </c>
      <c r="F42" s="22"/>
      <c r="G42" s="22">
        <v>0</v>
      </c>
      <c r="H42" s="22"/>
      <c r="I42" s="22">
        <f t="shared" si="0"/>
        <v>-4074815954</v>
      </c>
      <c r="J42" s="19"/>
      <c r="K42" s="1">
        <f t="shared" si="1"/>
        <v>-8.6247962742878447E-3</v>
      </c>
      <c r="L42" s="19"/>
      <c r="M42" s="22">
        <v>10245365968</v>
      </c>
      <c r="N42" s="22"/>
      <c r="O42" s="22">
        <v>-87402086068</v>
      </c>
      <c r="P42" s="22"/>
      <c r="Q42" s="22">
        <v>0</v>
      </c>
      <c r="R42" s="22"/>
      <c r="S42" s="22">
        <f t="shared" si="2"/>
        <v>-77156720100</v>
      </c>
      <c r="T42" s="19"/>
      <c r="U42" s="1">
        <f t="shared" si="3"/>
        <v>0.31785221405011599</v>
      </c>
    </row>
    <row r="43" spans="1:21" ht="21" x14ac:dyDescent="0.55000000000000004">
      <c r="A43" s="32" t="s">
        <v>85</v>
      </c>
      <c r="C43" s="22">
        <v>0</v>
      </c>
      <c r="D43" s="22"/>
      <c r="E43" s="22">
        <v>620287200</v>
      </c>
      <c r="F43" s="22"/>
      <c r="G43" s="22">
        <v>0</v>
      </c>
      <c r="H43" s="22"/>
      <c r="I43" s="22">
        <f t="shared" si="0"/>
        <v>620287200</v>
      </c>
      <c r="J43" s="19"/>
      <c r="K43" s="1">
        <f t="shared" si="1"/>
        <v>1.3129061022490636E-3</v>
      </c>
      <c r="L43" s="19"/>
      <c r="M43" s="22">
        <v>0</v>
      </c>
      <c r="N43" s="22"/>
      <c r="O43" s="22">
        <v>910134637</v>
      </c>
      <c r="P43" s="22"/>
      <c r="Q43" s="22">
        <v>1816708330</v>
      </c>
      <c r="R43" s="22"/>
      <c r="S43" s="22">
        <f t="shared" si="2"/>
        <v>2726842967</v>
      </c>
      <c r="T43" s="19"/>
      <c r="U43" s="1">
        <f t="shared" si="3"/>
        <v>-1.1233410042632662E-2</v>
      </c>
    </row>
    <row r="44" spans="1:21" ht="21" x14ac:dyDescent="0.55000000000000004">
      <c r="A44" s="32" t="s">
        <v>81</v>
      </c>
      <c r="C44" s="22">
        <v>0</v>
      </c>
      <c r="D44" s="22"/>
      <c r="E44" s="22">
        <v>7783106218</v>
      </c>
      <c r="F44" s="22"/>
      <c r="G44" s="22">
        <v>0</v>
      </c>
      <c r="H44" s="22"/>
      <c r="I44" s="22">
        <f t="shared" si="0"/>
        <v>7783106218</v>
      </c>
      <c r="J44" s="19"/>
      <c r="K44" s="1">
        <f t="shared" si="1"/>
        <v>1.6473800600858488E-2</v>
      </c>
      <c r="L44" s="19"/>
      <c r="M44" s="22">
        <v>0</v>
      </c>
      <c r="N44" s="22"/>
      <c r="O44" s="22">
        <v>-43976483216</v>
      </c>
      <c r="P44" s="22"/>
      <c r="Q44" s="22">
        <v>0</v>
      </c>
      <c r="R44" s="22"/>
      <c r="S44" s="22">
        <f t="shared" si="2"/>
        <v>-43976483216</v>
      </c>
      <c r="T44" s="19"/>
      <c r="U44" s="1">
        <f t="shared" si="3"/>
        <v>0.18116403261085959</v>
      </c>
    </row>
    <row r="45" spans="1:21" ht="21" x14ac:dyDescent="0.55000000000000004">
      <c r="A45" s="32" t="s">
        <v>93</v>
      </c>
      <c r="C45" s="22">
        <v>0</v>
      </c>
      <c r="D45" s="22"/>
      <c r="E45" s="22">
        <v>0</v>
      </c>
      <c r="F45" s="22"/>
      <c r="G45" s="22">
        <v>0</v>
      </c>
      <c r="H45" s="22"/>
      <c r="I45" s="22">
        <f t="shared" si="0"/>
        <v>0</v>
      </c>
      <c r="J45" s="19"/>
      <c r="K45" s="1">
        <f t="shared" si="1"/>
        <v>0</v>
      </c>
      <c r="L45" s="19"/>
      <c r="M45" s="22">
        <v>0</v>
      </c>
      <c r="N45" s="22"/>
      <c r="O45" s="22">
        <v>0</v>
      </c>
      <c r="P45" s="22"/>
      <c r="Q45" s="22">
        <v>-1833</v>
      </c>
      <c r="R45" s="22"/>
      <c r="S45" s="22">
        <f t="shared" si="2"/>
        <v>-1833</v>
      </c>
      <c r="T45" s="19"/>
      <c r="U45" s="1">
        <f t="shared" si="3"/>
        <v>7.5511647928883731E-9</v>
      </c>
    </row>
    <row r="46" spans="1:21" ht="21" x14ac:dyDescent="0.55000000000000004">
      <c r="A46" s="32" t="s">
        <v>103</v>
      </c>
      <c r="C46" s="22">
        <v>0</v>
      </c>
      <c r="D46" s="22"/>
      <c r="E46" s="22">
        <v>34134334556</v>
      </c>
      <c r="F46" s="22"/>
      <c r="G46" s="22">
        <v>0</v>
      </c>
      <c r="H46" s="22"/>
      <c r="I46" s="22">
        <f t="shared" si="0"/>
        <v>34134334556</v>
      </c>
      <c r="J46" s="19"/>
      <c r="K46" s="1">
        <f t="shared" si="1"/>
        <v>7.2249074517068024E-2</v>
      </c>
      <c r="L46" s="19"/>
      <c r="M46" s="22">
        <v>0</v>
      </c>
      <c r="N46" s="22"/>
      <c r="O46" s="22">
        <v>22864887549</v>
      </c>
      <c r="P46" s="22"/>
      <c r="Q46" s="22">
        <v>0</v>
      </c>
      <c r="R46" s="22"/>
      <c r="S46" s="22">
        <f t="shared" si="2"/>
        <v>22864887549</v>
      </c>
      <c r="T46" s="19"/>
      <c r="U46" s="1">
        <f t="shared" si="3"/>
        <v>-9.4193417268609123E-2</v>
      </c>
    </row>
    <row r="47" spans="1:21" ht="21" x14ac:dyDescent="0.55000000000000004">
      <c r="A47" s="32" t="s">
        <v>95</v>
      </c>
      <c r="C47" s="22">
        <v>0</v>
      </c>
      <c r="D47" s="22"/>
      <c r="E47" s="22">
        <v>0</v>
      </c>
      <c r="F47" s="22"/>
      <c r="G47" s="22">
        <v>0</v>
      </c>
      <c r="H47" s="22"/>
      <c r="I47" s="22">
        <f t="shared" si="0"/>
        <v>0</v>
      </c>
      <c r="J47" s="19"/>
      <c r="K47" s="1">
        <f t="shared" si="1"/>
        <v>0</v>
      </c>
      <c r="L47" s="19"/>
      <c r="M47" s="22">
        <v>0</v>
      </c>
      <c r="N47" s="22"/>
      <c r="O47" s="22">
        <v>0</v>
      </c>
      <c r="P47" s="22"/>
      <c r="Q47" s="22">
        <v>0</v>
      </c>
      <c r="R47" s="22"/>
      <c r="S47" s="22">
        <f t="shared" si="2"/>
        <v>0</v>
      </c>
      <c r="T47" s="19"/>
      <c r="U47" s="1">
        <f t="shared" si="3"/>
        <v>0</v>
      </c>
    </row>
    <row r="48" spans="1:21" ht="21" x14ac:dyDescent="0.55000000000000004">
      <c r="A48" s="32" t="s">
        <v>92</v>
      </c>
      <c r="C48" s="22">
        <v>0</v>
      </c>
      <c r="D48" s="22"/>
      <c r="E48" s="22">
        <v>0</v>
      </c>
      <c r="F48" s="22"/>
      <c r="G48" s="22">
        <v>0</v>
      </c>
      <c r="H48" s="22"/>
      <c r="I48" s="22">
        <f t="shared" si="0"/>
        <v>0</v>
      </c>
      <c r="J48" s="19"/>
      <c r="K48" s="1">
        <f t="shared" si="1"/>
        <v>0</v>
      </c>
      <c r="L48" s="19"/>
      <c r="M48" s="22">
        <v>0</v>
      </c>
      <c r="N48" s="22"/>
      <c r="O48" s="22">
        <v>0</v>
      </c>
      <c r="P48" s="22"/>
      <c r="Q48" s="22">
        <v>0</v>
      </c>
      <c r="R48" s="22"/>
      <c r="S48" s="22">
        <f t="shared" si="2"/>
        <v>0</v>
      </c>
      <c r="T48" s="19"/>
      <c r="U48" s="1">
        <f t="shared" si="3"/>
        <v>0</v>
      </c>
    </row>
    <row r="49" spans="1:21" ht="21" x14ac:dyDescent="0.55000000000000004">
      <c r="A49" s="32" t="s">
        <v>90</v>
      </c>
      <c r="C49" s="22">
        <v>0</v>
      </c>
      <c r="D49" s="22"/>
      <c r="E49" s="22">
        <v>321475770</v>
      </c>
      <c r="F49" s="22"/>
      <c r="G49" s="22">
        <v>0</v>
      </c>
      <c r="H49" s="22"/>
      <c r="I49" s="22">
        <f t="shared" si="0"/>
        <v>321475770</v>
      </c>
      <c r="J49" s="19"/>
      <c r="K49" s="1">
        <f t="shared" si="1"/>
        <v>6.8043883568485119E-4</v>
      </c>
      <c r="L49" s="19"/>
      <c r="M49" s="22">
        <v>0</v>
      </c>
      <c r="N49" s="22"/>
      <c r="O49" s="22">
        <v>208611031</v>
      </c>
      <c r="P49" s="22"/>
      <c r="Q49" s="22">
        <v>0</v>
      </c>
      <c r="R49" s="22"/>
      <c r="S49" s="22">
        <f t="shared" si="2"/>
        <v>208611031</v>
      </c>
      <c r="T49" s="19"/>
      <c r="U49" s="1">
        <f t="shared" si="3"/>
        <v>-8.5938694636952806E-4</v>
      </c>
    </row>
    <row r="50" spans="1:21" ht="21" x14ac:dyDescent="0.55000000000000004">
      <c r="A50" s="32" t="s">
        <v>94</v>
      </c>
      <c r="C50" s="22">
        <v>7520927</v>
      </c>
      <c r="D50" s="22"/>
      <c r="E50" s="22">
        <v>-237577950</v>
      </c>
      <c r="F50" s="22"/>
      <c r="G50" s="22">
        <v>0</v>
      </c>
      <c r="H50" s="22"/>
      <c r="I50" s="22">
        <f t="shared" si="0"/>
        <v>-230057023</v>
      </c>
      <c r="J50" s="19"/>
      <c r="K50" s="1">
        <f t="shared" si="1"/>
        <v>-4.8694099984967148E-4</v>
      </c>
      <c r="L50" s="19"/>
      <c r="M50" s="22">
        <v>7520927</v>
      </c>
      <c r="N50" s="22"/>
      <c r="O50" s="22">
        <v>-838558900</v>
      </c>
      <c r="P50" s="22"/>
      <c r="Q50" s="22">
        <v>0</v>
      </c>
      <c r="R50" s="22"/>
      <c r="S50" s="22">
        <f t="shared" si="2"/>
        <v>-831037973</v>
      </c>
      <c r="T50" s="19"/>
      <c r="U50" s="1">
        <f t="shared" si="3"/>
        <v>3.4235159210425086E-3</v>
      </c>
    </row>
    <row r="51" spans="1:21" ht="21" x14ac:dyDescent="0.55000000000000004">
      <c r="A51" s="32" t="s">
        <v>91</v>
      </c>
      <c r="C51" s="22">
        <v>0</v>
      </c>
      <c r="D51" s="22"/>
      <c r="E51" s="22">
        <v>0</v>
      </c>
      <c r="F51" s="22"/>
      <c r="G51" s="22">
        <v>0</v>
      </c>
      <c r="H51" s="22"/>
      <c r="I51" s="22">
        <f t="shared" si="0"/>
        <v>0</v>
      </c>
      <c r="J51" s="19"/>
      <c r="K51" s="1">
        <f t="shared" si="1"/>
        <v>0</v>
      </c>
      <c r="L51" s="19"/>
      <c r="M51" s="22">
        <v>0</v>
      </c>
      <c r="N51" s="22"/>
      <c r="O51" s="22">
        <v>0</v>
      </c>
      <c r="P51" s="22"/>
      <c r="Q51" s="22">
        <v>-345795745</v>
      </c>
      <c r="R51" s="22"/>
      <c r="S51" s="22">
        <f t="shared" si="2"/>
        <v>-345795745</v>
      </c>
      <c r="T51" s="19"/>
      <c r="U51" s="1">
        <f t="shared" si="3"/>
        <v>1.4245284534504122E-3</v>
      </c>
    </row>
    <row r="52" spans="1:21" ht="21" x14ac:dyDescent="0.55000000000000004">
      <c r="A52" s="32" t="s">
        <v>112</v>
      </c>
      <c r="C52" s="22">
        <v>0</v>
      </c>
      <c r="D52" s="22"/>
      <c r="E52" s="22">
        <v>1693820476</v>
      </c>
      <c r="F52" s="22"/>
      <c r="G52" s="22">
        <v>0</v>
      </c>
      <c r="H52" s="22"/>
      <c r="I52" s="22">
        <f t="shared" si="0"/>
        <v>1693820476</v>
      </c>
      <c r="J52" s="19"/>
      <c r="K52" s="1">
        <f t="shared" si="1"/>
        <v>3.5851573900844858E-3</v>
      </c>
      <c r="L52" s="19"/>
      <c r="M52" s="22">
        <v>0</v>
      </c>
      <c r="N52" s="22"/>
      <c r="O52" s="22">
        <v>1693820476</v>
      </c>
      <c r="P52" s="22"/>
      <c r="Q52" s="22">
        <v>0</v>
      </c>
      <c r="R52" s="22"/>
      <c r="S52" s="22">
        <f t="shared" si="2"/>
        <v>1693820476</v>
      </c>
      <c r="T52" s="19"/>
      <c r="U52" s="1">
        <f t="shared" si="3"/>
        <v>-6.9778055340123431E-3</v>
      </c>
    </row>
    <row r="53" spans="1:21" ht="21" x14ac:dyDescent="0.55000000000000004">
      <c r="A53" s="32" t="s">
        <v>84</v>
      </c>
      <c r="C53" s="22">
        <v>0</v>
      </c>
      <c r="D53" s="22"/>
      <c r="E53" s="22">
        <v>168988500</v>
      </c>
      <c r="F53" s="22"/>
      <c r="G53" s="22">
        <v>0</v>
      </c>
      <c r="H53" s="22"/>
      <c r="I53" s="22">
        <f t="shared" si="0"/>
        <v>168988500</v>
      </c>
      <c r="J53" s="19"/>
      <c r="K53" s="1">
        <f t="shared" si="1"/>
        <v>3.5768275221528974E-4</v>
      </c>
      <c r="L53" s="19"/>
      <c r="M53" s="22">
        <v>0</v>
      </c>
      <c r="N53" s="22"/>
      <c r="O53" s="22">
        <v>109262234</v>
      </c>
      <c r="P53" s="22"/>
      <c r="Q53" s="22">
        <v>546644259</v>
      </c>
      <c r="R53" s="22"/>
      <c r="S53" s="22">
        <f t="shared" si="2"/>
        <v>655906493</v>
      </c>
      <c r="T53" s="19"/>
      <c r="U53" s="1">
        <f t="shared" si="3"/>
        <v>-2.702050200419249E-3</v>
      </c>
    </row>
    <row r="54" spans="1:21" ht="21" x14ac:dyDescent="0.55000000000000004">
      <c r="A54" s="32" t="s">
        <v>53</v>
      </c>
      <c r="C54" s="22">
        <v>0</v>
      </c>
      <c r="D54" s="22"/>
      <c r="E54" s="22">
        <v>637021115</v>
      </c>
      <c r="F54" s="22"/>
      <c r="G54" s="22">
        <v>0</v>
      </c>
      <c r="H54" s="22"/>
      <c r="I54" s="22">
        <f t="shared" si="0"/>
        <v>637021115</v>
      </c>
      <c r="J54" s="19"/>
      <c r="K54" s="1">
        <f t="shared" si="1"/>
        <v>1.3483252743970897E-3</v>
      </c>
      <c r="L54" s="19"/>
      <c r="M54" s="22">
        <v>0</v>
      </c>
      <c r="N54" s="22"/>
      <c r="O54" s="22">
        <v>-54352338868</v>
      </c>
      <c r="P54" s="22"/>
      <c r="Q54" s="22">
        <v>0</v>
      </c>
      <c r="R54" s="22"/>
      <c r="S54" s="22">
        <f t="shared" si="2"/>
        <v>-54352338868</v>
      </c>
      <c r="T54" s="19"/>
      <c r="U54" s="1">
        <f t="shared" si="3"/>
        <v>0.22390805655819959</v>
      </c>
    </row>
    <row r="55" spans="1:21" ht="21" x14ac:dyDescent="0.55000000000000004">
      <c r="A55" s="32" t="s">
        <v>74</v>
      </c>
      <c r="C55" s="22">
        <v>0</v>
      </c>
      <c r="D55" s="22"/>
      <c r="E55" s="22">
        <v>2694478329</v>
      </c>
      <c r="F55" s="22"/>
      <c r="G55" s="22">
        <v>0</v>
      </c>
      <c r="H55" s="22"/>
      <c r="I55" s="22">
        <f t="shared" si="0"/>
        <v>2694478329</v>
      </c>
      <c r="J55" s="19"/>
      <c r="K55" s="1">
        <f t="shared" si="1"/>
        <v>5.703159827450832E-3</v>
      </c>
      <c r="L55" s="19"/>
      <c r="M55" s="22">
        <v>4449001257</v>
      </c>
      <c r="N55" s="22"/>
      <c r="O55" s="22">
        <v>-60823903717</v>
      </c>
      <c r="P55" s="22"/>
      <c r="Q55" s="22">
        <v>-1466885849</v>
      </c>
      <c r="R55" s="22"/>
      <c r="S55" s="22">
        <f t="shared" si="2"/>
        <v>-57841788309</v>
      </c>
      <c r="T55" s="19"/>
      <c r="U55" s="1">
        <f t="shared" si="3"/>
        <v>0.2382830744335096</v>
      </c>
    </row>
    <row r="56" spans="1:21" ht="21.75" thickBot="1" x14ac:dyDescent="0.6">
      <c r="A56" s="32" t="s">
        <v>69</v>
      </c>
      <c r="C56" s="22">
        <v>0</v>
      </c>
      <c r="D56" s="22"/>
      <c r="E56" s="22">
        <v>12302017785</v>
      </c>
      <c r="F56" s="22"/>
      <c r="G56" s="22">
        <v>0</v>
      </c>
      <c r="H56" s="22"/>
      <c r="I56" s="22">
        <f t="shared" si="0"/>
        <v>12302017785</v>
      </c>
      <c r="J56" s="19"/>
      <c r="K56" s="1">
        <f t="shared" si="1"/>
        <v>2.6038574099067346E-2</v>
      </c>
      <c r="L56" s="19"/>
      <c r="M56" s="22">
        <v>0</v>
      </c>
      <c r="N56" s="22"/>
      <c r="O56" s="22">
        <v>17007550646</v>
      </c>
      <c r="P56" s="22"/>
      <c r="Q56" s="22">
        <v>0</v>
      </c>
      <c r="R56" s="22"/>
      <c r="S56" s="22">
        <f t="shared" si="2"/>
        <v>17007550646</v>
      </c>
      <c r="T56" s="19"/>
      <c r="U56" s="1">
        <f t="shared" si="3"/>
        <v>-7.0063730306241731E-2</v>
      </c>
    </row>
    <row r="57" spans="1:21" s="32" customFormat="1" ht="21.75" thickBot="1" x14ac:dyDescent="0.6">
      <c r="A57" s="32" t="s">
        <v>15</v>
      </c>
      <c r="C57" s="21">
        <f>SUM(C8:C56)</f>
        <v>12023662934</v>
      </c>
      <c r="D57" s="3"/>
      <c r="E57" s="23">
        <f>SUM(E8:E56)</f>
        <v>454250473058</v>
      </c>
      <c r="F57" s="5"/>
      <c r="G57" s="23">
        <f>SUM(G8:G56)</f>
        <v>6179452987</v>
      </c>
      <c r="H57" s="5"/>
      <c r="I57" s="23">
        <f>SUM(I8:I56)</f>
        <v>472453588979</v>
      </c>
      <c r="J57" s="3"/>
      <c r="K57" s="33">
        <f>SUM(K8:K56)</f>
        <v>1</v>
      </c>
      <c r="L57" s="3"/>
      <c r="M57" s="23">
        <f>SUM(M8:M56)</f>
        <v>61922684149</v>
      </c>
      <c r="N57" s="5"/>
      <c r="O57" s="23">
        <f>SUM(O8:O56)</f>
        <v>-378065281006</v>
      </c>
      <c r="P57" s="5"/>
      <c r="Q57" s="23">
        <f>SUM(Q8:Q56)</f>
        <v>73398589770</v>
      </c>
      <c r="R57" s="5"/>
      <c r="S57" s="23">
        <f>SUM(S8:S56)</f>
        <v>-242744007087</v>
      </c>
      <c r="T57" s="3"/>
      <c r="U57" s="33">
        <f>SUM(U8:U56)</f>
        <v>0.99999999999999956</v>
      </c>
    </row>
    <row r="58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K31" sqref="K31"/>
    </sheetView>
  </sheetViews>
  <sheetFormatPr defaultRowHeight="18.75" x14ac:dyDescent="0.45"/>
  <cols>
    <col min="1" max="1" width="17.125" style="24" bestFit="1" customWidth="1"/>
    <col min="2" max="2" width="0.875" style="24" customWidth="1"/>
    <col min="3" max="3" width="27.125" style="24" customWidth="1"/>
    <col min="4" max="4" width="0.875" style="24" customWidth="1"/>
    <col min="5" max="5" width="32.125" style="24" bestFit="1" customWidth="1"/>
    <col min="6" max="6" width="0.875" style="24" customWidth="1"/>
    <col min="7" max="7" width="27.875" style="24" bestFit="1" customWidth="1"/>
    <col min="8" max="8" width="0.875" style="24" customWidth="1"/>
    <col min="9" max="9" width="32.125" style="24" bestFit="1" customWidth="1"/>
    <col min="10" max="10" width="0.875" style="24" customWidth="1"/>
    <col min="11" max="11" width="27.875" style="24" bestFit="1" customWidth="1"/>
    <col min="12" max="12" width="0.875" style="24" customWidth="1"/>
    <col min="13" max="13" width="8" style="24" customWidth="1"/>
    <col min="14" max="16384" width="9" style="24"/>
  </cols>
  <sheetData>
    <row r="2" spans="1:11" ht="26.25" x14ac:dyDescent="0.45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</row>
    <row r="3" spans="1:11" ht="26.25" x14ac:dyDescent="0.45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  <c r="H3" s="60" t="s">
        <v>24</v>
      </c>
      <c r="I3" s="60" t="s">
        <v>24</v>
      </c>
      <c r="J3" s="60" t="s">
        <v>24</v>
      </c>
      <c r="K3" s="60" t="s">
        <v>24</v>
      </c>
    </row>
    <row r="4" spans="1:11" ht="26.25" x14ac:dyDescent="0.45">
      <c r="A4" s="60" t="str">
        <f>+سهام!A4</f>
        <v>برای ماه منتهی به 1404/01/31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</row>
    <row r="6" spans="1:11" ht="27" thickBot="1" x14ac:dyDescent="0.5">
      <c r="A6" s="61" t="s">
        <v>39</v>
      </c>
      <c r="B6" s="61" t="s">
        <v>39</v>
      </c>
      <c r="C6" s="61" t="s">
        <v>39</v>
      </c>
      <c r="E6" s="61" t="s">
        <v>26</v>
      </c>
      <c r="F6" s="61" t="s">
        <v>26</v>
      </c>
      <c r="G6" s="61" t="s">
        <v>26</v>
      </c>
      <c r="I6" s="61" t="s">
        <v>27</v>
      </c>
      <c r="J6" s="61" t="s">
        <v>27</v>
      </c>
      <c r="K6" s="61" t="s">
        <v>27</v>
      </c>
    </row>
    <row r="7" spans="1:11" ht="27" thickBot="1" x14ac:dyDescent="0.5">
      <c r="A7" s="51" t="s">
        <v>40</v>
      </c>
      <c r="C7" s="51" t="s">
        <v>41</v>
      </c>
      <c r="E7" s="51" t="s">
        <v>42</v>
      </c>
      <c r="G7" s="51" t="s">
        <v>43</v>
      </c>
      <c r="I7" s="51" t="s">
        <v>42</v>
      </c>
      <c r="K7" s="51" t="s">
        <v>43</v>
      </c>
    </row>
    <row r="8" spans="1:11" ht="23.25" thickBot="1" x14ac:dyDescent="0.6">
      <c r="A8" s="25" t="s">
        <v>23</v>
      </c>
      <c r="B8" s="26"/>
      <c r="C8" s="27" t="s">
        <v>73</v>
      </c>
      <c r="D8" s="26"/>
      <c r="E8" s="28">
        <v>183114299</v>
      </c>
      <c r="F8" s="29"/>
      <c r="G8" s="30">
        <f>+E8/$E$9</f>
        <v>1</v>
      </c>
      <c r="H8" s="29"/>
      <c r="I8" s="28">
        <v>48144973116</v>
      </c>
      <c r="J8" s="26"/>
      <c r="K8" s="31">
        <f>+I8/$I$9</f>
        <v>1</v>
      </c>
    </row>
    <row r="9" spans="1:11" ht="21.75" thickBot="1" x14ac:dyDescent="0.6">
      <c r="C9" s="32" t="s">
        <v>15</v>
      </c>
      <c r="D9" s="32"/>
      <c r="E9" s="21">
        <f>SUM(E8:E8)</f>
        <v>183114299</v>
      </c>
      <c r="F9" s="3"/>
      <c r="G9" s="33">
        <f>SUM(G8:G8)</f>
        <v>1</v>
      </c>
      <c r="H9" s="3"/>
      <c r="I9" s="21">
        <f>SUM(I8:I8)</f>
        <v>48144973116</v>
      </c>
      <c r="J9" s="3"/>
      <c r="K9" s="33">
        <f>SUM(K8:K8)</f>
        <v>1</v>
      </c>
    </row>
    <row r="10" spans="1:11" ht="19.5" thickTop="1" x14ac:dyDescent="0.45">
      <c r="G10" s="34"/>
    </row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91C1C-66B0-469B-A3F3-E06C1F03A7A2}">
  <dimension ref="A2:S18"/>
  <sheetViews>
    <sheetView rightToLeft="1" topLeftCell="A2" zoomScale="85" zoomScaleNormal="85" workbookViewId="0">
      <selection activeCell="K31" sqref="K31"/>
    </sheetView>
  </sheetViews>
  <sheetFormatPr defaultRowHeight="18.75" x14ac:dyDescent="0.2"/>
  <cols>
    <col min="1" max="1" width="24" style="19" bestFit="1" customWidth="1"/>
    <col min="2" max="2" width="0.875" style="19" customWidth="1"/>
    <col min="3" max="3" width="17.5" style="19" customWidth="1"/>
    <col min="4" max="4" width="0.875" style="19" customWidth="1"/>
    <col min="5" max="5" width="30.625" style="19" customWidth="1"/>
    <col min="6" max="6" width="0.875" style="19" customWidth="1"/>
    <col min="7" max="7" width="21" style="19" customWidth="1"/>
    <col min="8" max="8" width="0.875" style="19" customWidth="1"/>
    <col min="9" max="9" width="20.125" style="19" customWidth="1"/>
    <col min="10" max="10" width="0.875" style="19" customWidth="1"/>
    <col min="11" max="11" width="17.5" style="19" customWidth="1"/>
    <col min="12" max="12" width="0.875" style="19" customWidth="1"/>
    <col min="13" max="13" width="21" style="19" customWidth="1"/>
    <col min="14" max="14" width="0.875" style="19" customWidth="1"/>
    <col min="15" max="15" width="20.125" style="19" customWidth="1"/>
    <col min="16" max="16" width="0.875" style="19" customWidth="1"/>
    <col min="17" max="17" width="17.5" style="19" customWidth="1"/>
    <col min="18" max="18" width="0.875" style="19" customWidth="1"/>
    <col min="19" max="19" width="21" style="19" customWidth="1"/>
    <col min="20" max="20" width="0.875" style="19" customWidth="1"/>
    <col min="21" max="16384" width="9" style="19"/>
  </cols>
  <sheetData>
    <row r="2" spans="1:19" ht="26.25" x14ac:dyDescent="0.2">
      <c r="A2" s="60" t="s">
        <v>75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  <c r="N2" s="60" t="s">
        <v>0</v>
      </c>
      <c r="O2" s="60" t="s">
        <v>0</v>
      </c>
      <c r="P2" s="60" t="s">
        <v>0</v>
      </c>
      <c r="Q2" s="60" t="s">
        <v>0</v>
      </c>
      <c r="R2" s="60" t="s">
        <v>0</v>
      </c>
      <c r="S2" s="60" t="s">
        <v>0</v>
      </c>
    </row>
    <row r="3" spans="1:19" ht="26.25" x14ac:dyDescent="0.2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  <c r="H3" s="60" t="s">
        <v>24</v>
      </c>
      <c r="I3" s="60" t="s">
        <v>24</v>
      </c>
      <c r="J3" s="60" t="s">
        <v>24</v>
      </c>
      <c r="K3" s="60" t="s">
        <v>24</v>
      </c>
      <c r="L3" s="60" t="s">
        <v>24</v>
      </c>
      <c r="M3" s="60" t="s">
        <v>24</v>
      </c>
      <c r="N3" s="60" t="s">
        <v>24</v>
      </c>
      <c r="O3" s="60" t="s">
        <v>24</v>
      </c>
      <c r="P3" s="60" t="s">
        <v>24</v>
      </c>
      <c r="Q3" s="60" t="s">
        <v>24</v>
      </c>
      <c r="R3" s="60" t="s">
        <v>24</v>
      </c>
      <c r="S3" s="60" t="s">
        <v>24</v>
      </c>
    </row>
    <row r="4" spans="1:19" ht="26.25" x14ac:dyDescent="0.2">
      <c r="A4" s="60" t="str">
        <f>+سهام!A4</f>
        <v>برای ماه منتهی به 1404/01/31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  <c r="N4" s="60" t="s">
        <v>2</v>
      </c>
      <c r="O4" s="60" t="s">
        <v>2</v>
      </c>
      <c r="P4" s="60" t="s">
        <v>2</v>
      </c>
      <c r="Q4" s="60" t="s">
        <v>2</v>
      </c>
      <c r="R4" s="60" t="s">
        <v>2</v>
      </c>
      <c r="S4" s="60" t="s">
        <v>2</v>
      </c>
    </row>
    <row r="6" spans="1:19" ht="27" thickBot="1" x14ac:dyDescent="0.25">
      <c r="A6" s="61" t="s">
        <v>3</v>
      </c>
      <c r="C6" s="61" t="s">
        <v>96</v>
      </c>
      <c r="D6" s="61" t="s">
        <v>96</v>
      </c>
      <c r="E6" s="61" t="s">
        <v>96</v>
      </c>
      <c r="F6" s="61" t="s">
        <v>96</v>
      </c>
      <c r="G6" s="61" t="s">
        <v>96</v>
      </c>
      <c r="I6" s="61" t="s">
        <v>26</v>
      </c>
      <c r="J6" s="61" t="s">
        <v>26</v>
      </c>
      <c r="K6" s="61" t="s">
        <v>26</v>
      </c>
      <c r="L6" s="61" t="s">
        <v>26</v>
      </c>
      <c r="M6" s="61" t="s">
        <v>26</v>
      </c>
      <c r="O6" s="61" t="s">
        <v>27</v>
      </c>
      <c r="P6" s="61" t="s">
        <v>27</v>
      </c>
      <c r="Q6" s="61" t="s">
        <v>27</v>
      </c>
      <c r="R6" s="61" t="s">
        <v>27</v>
      </c>
      <c r="S6" s="61" t="s">
        <v>27</v>
      </c>
    </row>
    <row r="7" spans="1:19" ht="27" thickBot="1" x14ac:dyDescent="0.25">
      <c r="A7" s="61" t="s">
        <v>3</v>
      </c>
      <c r="C7" s="51" t="s">
        <v>97</v>
      </c>
      <c r="E7" s="51" t="s">
        <v>98</v>
      </c>
      <c r="G7" s="51" t="s">
        <v>99</v>
      </c>
      <c r="I7" s="51" t="s">
        <v>100</v>
      </c>
      <c r="K7" s="51" t="s">
        <v>30</v>
      </c>
      <c r="M7" s="51" t="s">
        <v>101</v>
      </c>
      <c r="O7" s="51" t="s">
        <v>100</v>
      </c>
      <c r="Q7" s="51" t="s">
        <v>30</v>
      </c>
      <c r="S7" s="51" t="s">
        <v>101</v>
      </c>
    </row>
    <row r="8" spans="1:19" ht="21" x14ac:dyDescent="0.2">
      <c r="A8" s="3" t="s">
        <v>94</v>
      </c>
      <c r="C8" s="19" t="s">
        <v>116</v>
      </c>
      <c r="E8" s="20">
        <v>1000000</v>
      </c>
      <c r="G8" s="22">
        <v>8</v>
      </c>
      <c r="H8" s="22"/>
      <c r="I8" s="22">
        <v>8000000</v>
      </c>
      <c r="J8" s="22"/>
      <c r="K8" s="22">
        <v>479073</v>
      </c>
      <c r="L8" s="22"/>
      <c r="M8" s="22">
        <v>7520927</v>
      </c>
      <c r="N8" s="22"/>
      <c r="O8" s="22">
        <v>8000000</v>
      </c>
      <c r="Q8" s="22">
        <v>479073</v>
      </c>
      <c r="S8" s="20">
        <v>7520927</v>
      </c>
    </row>
    <row r="9" spans="1:19" ht="21" x14ac:dyDescent="0.2">
      <c r="A9" s="3" t="s">
        <v>55</v>
      </c>
      <c r="C9" s="19" t="s">
        <v>113</v>
      </c>
      <c r="E9" s="20">
        <v>33650720</v>
      </c>
      <c r="G9" s="22">
        <v>42</v>
      </c>
      <c r="H9" s="22"/>
      <c r="I9" s="22">
        <v>1413330240</v>
      </c>
      <c r="J9" s="22"/>
      <c r="K9" s="22">
        <v>203088510</v>
      </c>
      <c r="L9" s="22"/>
      <c r="M9" s="22">
        <v>1210241730</v>
      </c>
      <c r="N9" s="22"/>
      <c r="O9" s="22">
        <v>1413330240</v>
      </c>
      <c r="Q9" s="22">
        <v>203088510</v>
      </c>
      <c r="S9" s="20">
        <v>1210241730</v>
      </c>
    </row>
    <row r="10" spans="1:19" ht="21" x14ac:dyDescent="0.2">
      <c r="A10" s="3" t="s">
        <v>67</v>
      </c>
      <c r="C10" s="19" t="s">
        <v>113</v>
      </c>
      <c r="E10" s="20">
        <v>19870613</v>
      </c>
      <c r="G10" s="22">
        <v>590</v>
      </c>
      <c r="H10" s="22"/>
      <c r="I10" s="22">
        <v>11723661670</v>
      </c>
      <c r="J10" s="22"/>
      <c r="K10" s="22">
        <v>917761393</v>
      </c>
      <c r="L10" s="22"/>
      <c r="M10" s="22">
        <v>10805900277</v>
      </c>
      <c r="N10" s="22"/>
      <c r="O10" s="22">
        <v>11723661670</v>
      </c>
      <c r="Q10" s="22">
        <v>917761393</v>
      </c>
      <c r="S10" s="20">
        <v>10805900277</v>
      </c>
    </row>
    <row r="11" spans="1:19" ht="21" x14ac:dyDescent="0.2">
      <c r="A11" s="3" t="s">
        <v>115</v>
      </c>
      <c r="C11" s="19" t="s">
        <v>108</v>
      </c>
      <c r="E11" s="20">
        <v>0</v>
      </c>
      <c r="G11" s="22">
        <v>0</v>
      </c>
      <c r="H11" s="22"/>
      <c r="I11" s="22">
        <v>0</v>
      </c>
      <c r="J11" s="22"/>
      <c r="K11" s="22">
        <v>0</v>
      </c>
      <c r="L11" s="22"/>
      <c r="M11" s="22">
        <v>0</v>
      </c>
      <c r="N11" s="22"/>
      <c r="O11" s="22">
        <v>11872996900</v>
      </c>
      <c r="Q11" s="22">
        <v>1341663076</v>
      </c>
      <c r="S11" s="20">
        <v>10531333824</v>
      </c>
    </row>
    <row r="12" spans="1:19" ht="21" x14ac:dyDescent="0.2">
      <c r="A12" s="3" t="s">
        <v>74</v>
      </c>
      <c r="C12" s="19" t="s">
        <v>108</v>
      </c>
      <c r="E12" s="20">
        <v>0</v>
      </c>
      <c r="G12" s="22">
        <v>0</v>
      </c>
      <c r="H12" s="22"/>
      <c r="I12" s="22">
        <v>0</v>
      </c>
      <c r="J12" s="22"/>
      <c r="K12" s="22">
        <v>0</v>
      </c>
      <c r="L12" s="22"/>
      <c r="M12" s="22">
        <v>0</v>
      </c>
      <c r="N12" s="22"/>
      <c r="O12" s="22">
        <v>5073689790</v>
      </c>
      <c r="Q12" s="22">
        <v>624688533</v>
      </c>
      <c r="S12" s="20">
        <v>4449001257</v>
      </c>
    </row>
    <row r="13" spans="1:19" ht="21" x14ac:dyDescent="0.2">
      <c r="A13" s="3" t="s">
        <v>47</v>
      </c>
      <c r="C13" s="19" t="s">
        <v>108</v>
      </c>
      <c r="E13" s="20">
        <v>0</v>
      </c>
      <c r="G13" s="22">
        <v>0</v>
      </c>
      <c r="H13" s="22"/>
      <c r="I13" s="22">
        <v>0</v>
      </c>
      <c r="J13" s="22"/>
      <c r="K13" s="22">
        <v>0</v>
      </c>
      <c r="L13" s="22"/>
      <c r="M13" s="22">
        <v>0</v>
      </c>
      <c r="N13" s="22"/>
      <c r="O13" s="22">
        <v>11333058930</v>
      </c>
      <c r="Q13" s="22">
        <v>1087692962</v>
      </c>
      <c r="S13" s="20">
        <v>10245365968</v>
      </c>
    </row>
    <row r="14" spans="1:19" ht="21" x14ac:dyDescent="0.2">
      <c r="A14" s="3" t="s">
        <v>65</v>
      </c>
      <c r="C14" s="19" t="s">
        <v>108</v>
      </c>
      <c r="E14" s="20">
        <v>0</v>
      </c>
      <c r="G14" s="22">
        <v>0</v>
      </c>
      <c r="H14" s="22"/>
      <c r="I14" s="22">
        <v>0</v>
      </c>
      <c r="J14" s="22"/>
      <c r="K14" s="22">
        <v>0</v>
      </c>
      <c r="L14" s="22"/>
      <c r="M14" s="22">
        <v>0</v>
      </c>
      <c r="N14" s="22"/>
      <c r="O14" s="22">
        <v>10825875600</v>
      </c>
      <c r="Q14" s="22">
        <v>1129079050</v>
      </c>
      <c r="S14" s="20">
        <v>9696796550</v>
      </c>
    </row>
    <row r="15" spans="1:19" ht="21" x14ac:dyDescent="0.2">
      <c r="A15" s="3" t="s">
        <v>79</v>
      </c>
      <c r="C15" s="19" t="s">
        <v>108</v>
      </c>
      <c r="E15" s="20">
        <v>0</v>
      </c>
      <c r="G15" s="22">
        <v>0</v>
      </c>
      <c r="H15" s="22"/>
      <c r="I15" s="22">
        <v>0</v>
      </c>
      <c r="J15" s="22"/>
      <c r="K15" s="22">
        <v>0</v>
      </c>
      <c r="L15" s="22"/>
      <c r="M15" s="22">
        <v>0</v>
      </c>
      <c r="N15" s="22"/>
      <c r="O15" s="22">
        <v>14225519880</v>
      </c>
      <c r="Q15" s="22">
        <v>480146601</v>
      </c>
      <c r="S15" s="20">
        <v>13745373279</v>
      </c>
    </row>
    <row r="16" spans="1:19" ht="21.75" thickBot="1" x14ac:dyDescent="0.25">
      <c r="A16" s="3" t="s">
        <v>89</v>
      </c>
      <c r="C16" s="19" t="s">
        <v>108</v>
      </c>
      <c r="E16" s="20">
        <v>0</v>
      </c>
      <c r="G16" s="22">
        <v>0</v>
      </c>
      <c r="H16" s="22"/>
      <c r="I16" s="22">
        <v>0</v>
      </c>
      <c r="J16" s="22"/>
      <c r="K16" s="22">
        <v>0</v>
      </c>
      <c r="L16" s="22"/>
      <c r="M16" s="22">
        <v>0</v>
      </c>
      <c r="N16" s="22"/>
      <c r="O16" s="22">
        <v>1257291200</v>
      </c>
      <c r="Q16" s="22">
        <v>26140863</v>
      </c>
      <c r="S16" s="20">
        <v>1231150337</v>
      </c>
    </row>
    <row r="17" spans="9:19" s="3" customFormat="1" ht="21.75" thickBot="1" x14ac:dyDescent="0.25">
      <c r="I17" s="21">
        <f>SUM(I8:I16)</f>
        <v>13144991910</v>
      </c>
      <c r="K17" s="21">
        <f>SUM(K8:K16)</f>
        <v>1121328976</v>
      </c>
      <c r="M17" s="21">
        <f>SUM(M8:M16)</f>
        <v>12023662934</v>
      </c>
      <c r="O17" s="21">
        <f>SUM(O8:O16)</f>
        <v>67733424210</v>
      </c>
      <c r="Q17" s="21">
        <f>SUM(Q8:Q16)</f>
        <v>5810740061</v>
      </c>
      <c r="S17" s="21">
        <f>SUM(S8:S16)</f>
        <v>61922684149</v>
      </c>
    </row>
    <row r="18" spans="9:19" ht="19.5" thickTop="1" x14ac:dyDescent="0.2"/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9"/>
  <sheetViews>
    <sheetView rightToLeft="1" topLeftCell="A2" workbookViewId="0">
      <selection activeCell="K31" sqref="K31"/>
    </sheetView>
  </sheetViews>
  <sheetFormatPr defaultRowHeight="18.75" x14ac:dyDescent="0.2"/>
  <cols>
    <col min="1" max="1" width="17.125" style="19" bestFit="1" customWidth="1"/>
    <col min="2" max="2" width="0.875" style="19" customWidth="1"/>
    <col min="3" max="3" width="18.375" style="19" customWidth="1"/>
    <col min="4" max="4" width="0.875" style="19" customWidth="1"/>
    <col min="5" max="5" width="15.75" style="19" customWidth="1"/>
    <col min="6" max="6" width="0.875" style="19" customWidth="1"/>
    <col min="7" max="7" width="18.375" style="19" customWidth="1"/>
    <col min="8" max="8" width="0.875" style="19" customWidth="1"/>
    <col min="9" max="9" width="19.25" style="19" customWidth="1"/>
    <col min="10" max="10" width="0.875" style="19" customWidth="1"/>
    <col min="11" max="11" width="14" style="19" customWidth="1"/>
    <col min="12" max="12" width="0.875" style="19" customWidth="1"/>
    <col min="13" max="13" width="19.25" style="19" customWidth="1"/>
    <col min="14" max="14" width="0.875" style="19" customWidth="1"/>
    <col min="15" max="15" width="8" style="19" customWidth="1"/>
    <col min="16" max="16384" width="9" style="19"/>
  </cols>
  <sheetData>
    <row r="2" spans="1:13" ht="26.25" x14ac:dyDescent="0.2">
      <c r="A2" s="60" t="str">
        <f>+سهام!A2</f>
        <v>صندوق سرمایه‌گذاری بخشی صنایع مفید - دارونو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  <c r="L2" s="60" t="s">
        <v>0</v>
      </c>
      <c r="M2" s="60" t="s">
        <v>0</v>
      </c>
    </row>
    <row r="3" spans="1:13" ht="26.25" x14ac:dyDescent="0.2">
      <c r="A3" s="60" t="s">
        <v>24</v>
      </c>
      <c r="B3" s="60" t="s">
        <v>24</v>
      </c>
      <c r="C3" s="60" t="s">
        <v>24</v>
      </c>
      <c r="D3" s="60" t="s">
        <v>24</v>
      </c>
      <c r="E3" s="60" t="s">
        <v>24</v>
      </c>
      <c r="F3" s="60" t="s">
        <v>24</v>
      </c>
      <c r="G3" s="60" t="s">
        <v>24</v>
      </c>
      <c r="H3" s="60" t="s">
        <v>24</v>
      </c>
      <c r="I3" s="60" t="s">
        <v>24</v>
      </c>
      <c r="J3" s="60" t="s">
        <v>24</v>
      </c>
      <c r="K3" s="60" t="s">
        <v>24</v>
      </c>
      <c r="L3" s="60" t="s">
        <v>24</v>
      </c>
      <c r="M3" s="60" t="s">
        <v>24</v>
      </c>
    </row>
    <row r="4" spans="1:13" ht="26.25" x14ac:dyDescent="0.2">
      <c r="A4" s="60" t="str">
        <f>+سهام!A4</f>
        <v>برای ماه منتهی به 1404/01/31</v>
      </c>
      <c r="B4" s="60" t="s">
        <v>2</v>
      </c>
      <c r="C4" s="60" t="s">
        <v>2</v>
      </c>
      <c r="D4" s="60" t="s">
        <v>2</v>
      </c>
      <c r="E4" s="60" t="s">
        <v>2</v>
      </c>
      <c r="F4" s="60" t="s">
        <v>2</v>
      </c>
      <c r="G4" s="60" t="s">
        <v>2</v>
      </c>
      <c r="H4" s="60" t="s">
        <v>2</v>
      </c>
      <c r="I4" s="60" t="s">
        <v>2</v>
      </c>
      <c r="J4" s="60" t="s">
        <v>2</v>
      </c>
      <c r="K4" s="60" t="s">
        <v>2</v>
      </c>
      <c r="L4" s="60" t="s">
        <v>2</v>
      </c>
      <c r="M4" s="60" t="s">
        <v>2</v>
      </c>
    </row>
    <row r="6" spans="1:13" ht="27" thickBot="1" x14ac:dyDescent="0.25">
      <c r="A6" s="61" t="s">
        <v>25</v>
      </c>
      <c r="B6" s="61" t="s">
        <v>25</v>
      </c>
      <c r="C6" s="61" t="s">
        <v>26</v>
      </c>
      <c r="D6" s="61" t="s">
        <v>26</v>
      </c>
      <c r="E6" s="61" t="s">
        <v>26</v>
      </c>
      <c r="F6" s="61" t="s">
        <v>26</v>
      </c>
      <c r="G6" s="61" t="s">
        <v>26</v>
      </c>
      <c r="I6" s="61" t="s">
        <v>27</v>
      </c>
      <c r="J6" s="61" t="s">
        <v>27</v>
      </c>
      <c r="K6" s="61" t="s">
        <v>27</v>
      </c>
      <c r="L6" s="61" t="s">
        <v>27</v>
      </c>
      <c r="M6" s="61" t="s">
        <v>27</v>
      </c>
    </row>
    <row r="7" spans="1:13" ht="27" thickBot="1" x14ac:dyDescent="0.25">
      <c r="A7" s="51" t="s">
        <v>28</v>
      </c>
      <c r="C7" s="51" t="s">
        <v>29</v>
      </c>
      <c r="E7" s="51" t="s">
        <v>30</v>
      </c>
      <c r="G7" s="51" t="s">
        <v>31</v>
      </c>
      <c r="I7" s="51" t="s">
        <v>29</v>
      </c>
      <c r="K7" s="51" t="s">
        <v>30</v>
      </c>
      <c r="M7" s="51" t="s">
        <v>31</v>
      </c>
    </row>
    <row r="8" spans="1:13" ht="19.5" customHeight="1" thickBot="1" x14ac:dyDescent="0.25">
      <c r="A8" s="3" t="s">
        <v>23</v>
      </c>
      <c r="C8" s="20">
        <v>183114299</v>
      </c>
      <c r="E8" s="20">
        <v>0</v>
      </c>
      <c r="G8" s="20">
        <f>+C8-E8</f>
        <v>183114299</v>
      </c>
      <c r="I8" s="20">
        <v>48144973116</v>
      </c>
      <c r="K8" s="20">
        <v>0</v>
      </c>
      <c r="M8" s="20">
        <f>+I8-K8</f>
        <v>48144973116</v>
      </c>
    </row>
    <row r="9" spans="1:13" s="3" customFormat="1" ht="21.75" thickBot="1" x14ac:dyDescent="0.25">
      <c r="A9" s="3" t="s">
        <v>15</v>
      </c>
      <c r="C9" s="21">
        <f>SUM(C8:C8)</f>
        <v>183114299</v>
      </c>
      <c r="E9" s="21">
        <f>SUM(E8:E8)</f>
        <v>0</v>
      </c>
      <c r="G9" s="21">
        <f>SUM(G8:G8)</f>
        <v>183114299</v>
      </c>
      <c r="I9" s="21">
        <f>SUM(I8:I8)</f>
        <v>48144973116</v>
      </c>
      <c r="K9" s="21">
        <f>SUM(K8:K8)</f>
        <v>0</v>
      </c>
      <c r="M9" s="21">
        <f>SUM(M8:M8)</f>
        <v>48144973116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7E31-BA29-47A7-8A54-6A43C0D89A74}">
  <dimension ref="A2:U37"/>
  <sheetViews>
    <sheetView rightToLeft="1" topLeftCell="A16" zoomScale="90" zoomScaleNormal="90" workbookViewId="0">
      <selection activeCell="K31" sqref="K31"/>
    </sheetView>
  </sheetViews>
  <sheetFormatPr defaultRowHeight="22.5" x14ac:dyDescent="0.2"/>
  <cols>
    <col min="1" max="1" width="29.375" style="13" bestFit="1" customWidth="1"/>
    <col min="2" max="2" width="0.875" style="13" customWidth="1"/>
    <col min="3" max="3" width="15.75" style="13" customWidth="1"/>
    <col min="4" max="4" width="0.875" style="13" customWidth="1"/>
    <col min="5" max="5" width="19.25" style="13" customWidth="1"/>
    <col min="6" max="6" width="0.875" style="13" customWidth="1"/>
    <col min="7" max="7" width="19.25" style="13" customWidth="1"/>
    <col min="8" max="8" width="0.875" style="13" customWidth="1"/>
    <col min="9" max="9" width="24.5" style="13" customWidth="1"/>
    <col min="10" max="10" width="0.875" style="13" customWidth="1"/>
    <col min="11" max="11" width="16.625" style="13" customWidth="1"/>
    <col min="12" max="12" width="0.875" style="13" customWidth="1"/>
    <col min="13" max="13" width="20.125" style="13" customWidth="1"/>
    <col min="14" max="14" width="0.875" style="13" customWidth="1"/>
    <col min="15" max="15" width="20.125" style="13" customWidth="1"/>
    <col min="16" max="16" width="0.875" style="13" customWidth="1"/>
    <col min="17" max="17" width="24.5" style="13" customWidth="1"/>
    <col min="18" max="18" width="0.875" style="13" customWidth="1"/>
    <col min="19" max="19" width="16.125" style="13" bestFit="1" customWidth="1"/>
    <col min="20" max="20" width="15.875" style="13" bestFit="1" customWidth="1"/>
    <col min="21" max="21" width="17" style="13" bestFit="1" customWidth="1"/>
    <col min="22" max="16384" width="9" style="13"/>
  </cols>
  <sheetData>
    <row r="2" spans="1:17" ht="24" x14ac:dyDescent="0.2">
      <c r="A2" s="62" t="str">
        <f>+سهام!A2</f>
        <v>صندوق سرمایه‌گذاری بخشی صنایع مفید - دارونو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  <c r="L2" s="62" t="s">
        <v>0</v>
      </c>
      <c r="M2" s="62" t="s">
        <v>0</v>
      </c>
      <c r="N2" s="62" t="s">
        <v>0</v>
      </c>
      <c r="O2" s="62" t="s">
        <v>0</v>
      </c>
      <c r="P2" s="62" t="s">
        <v>0</v>
      </c>
      <c r="Q2" s="62" t="s">
        <v>0</v>
      </c>
    </row>
    <row r="3" spans="1:17" ht="24" x14ac:dyDescent="0.2">
      <c r="A3" s="62" t="s">
        <v>24</v>
      </c>
      <c r="B3" s="62" t="s">
        <v>24</v>
      </c>
      <c r="C3" s="62" t="s">
        <v>24</v>
      </c>
      <c r="D3" s="62" t="s">
        <v>24</v>
      </c>
      <c r="E3" s="62" t="s">
        <v>24</v>
      </c>
      <c r="F3" s="62" t="s">
        <v>24</v>
      </c>
      <c r="G3" s="62" t="s">
        <v>24</v>
      </c>
      <c r="H3" s="62" t="s">
        <v>24</v>
      </c>
      <c r="I3" s="62" t="s">
        <v>24</v>
      </c>
      <c r="J3" s="62" t="s">
        <v>24</v>
      </c>
      <c r="K3" s="62" t="s">
        <v>24</v>
      </c>
      <c r="L3" s="62" t="s">
        <v>24</v>
      </c>
      <c r="M3" s="62" t="s">
        <v>24</v>
      </c>
      <c r="N3" s="62" t="s">
        <v>24</v>
      </c>
      <c r="O3" s="62" t="s">
        <v>24</v>
      </c>
      <c r="P3" s="62" t="s">
        <v>24</v>
      </c>
      <c r="Q3" s="62" t="s">
        <v>24</v>
      </c>
    </row>
    <row r="4" spans="1:17" ht="24" x14ac:dyDescent="0.2">
      <c r="A4" s="62" t="str">
        <f>+سهام!A4</f>
        <v>برای ماه منتهی به 1404/01/31</v>
      </c>
      <c r="B4" s="62" t="s">
        <v>2</v>
      </c>
      <c r="C4" s="62" t="s">
        <v>2</v>
      </c>
      <c r="D4" s="62" t="s">
        <v>2</v>
      </c>
      <c r="E4" s="62" t="s">
        <v>2</v>
      </c>
      <c r="F4" s="62" t="s">
        <v>2</v>
      </c>
      <c r="G4" s="62" t="s">
        <v>2</v>
      </c>
      <c r="H4" s="62" t="s">
        <v>2</v>
      </c>
      <c r="I4" s="62" t="s">
        <v>2</v>
      </c>
      <c r="J4" s="62" t="s">
        <v>2</v>
      </c>
      <c r="K4" s="62" t="s">
        <v>2</v>
      </c>
      <c r="L4" s="62" t="s">
        <v>2</v>
      </c>
      <c r="M4" s="62" t="s">
        <v>2</v>
      </c>
      <c r="N4" s="62" t="s">
        <v>2</v>
      </c>
      <c r="O4" s="62" t="s">
        <v>2</v>
      </c>
      <c r="P4" s="62" t="s">
        <v>2</v>
      </c>
      <c r="Q4" s="62" t="s">
        <v>2</v>
      </c>
    </row>
    <row r="6" spans="1:17" ht="24.75" thickBot="1" x14ac:dyDescent="0.25">
      <c r="A6" s="62" t="s">
        <v>3</v>
      </c>
      <c r="C6" s="63" t="s">
        <v>26</v>
      </c>
      <c r="D6" s="63" t="s">
        <v>26</v>
      </c>
      <c r="E6" s="63" t="s">
        <v>26</v>
      </c>
      <c r="F6" s="63" t="s">
        <v>26</v>
      </c>
      <c r="G6" s="63" t="s">
        <v>26</v>
      </c>
      <c r="H6" s="63" t="s">
        <v>26</v>
      </c>
      <c r="I6" s="63" t="s">
        <v>26</v>
      </c>
      <c r="K6" s="63" t="s">
        <v>27</v>
      </c>
      <c r="L6" s="63" t="s">
        <v>27</v>
      </c>
      <c r="M6" s="63" t="s">
        <v>27</v>
      </c>
      <c r="N6" s="63" t="s">
        <v>27</v>
      </c>
      <c r="O6" s="63" t="s">
        <v>27</v>
      </c>
      <c r="P6" s="63" t="s">
        <v>27</v>
      </c>
      <c r="Q6" s="63" t="s">
        <v>27</v>
      </c>
    </row>
    <row r="7" spans="1:17" ht="24.75" thickBot="1" x14ac:dyDescent="0.25">
      <c r="A7" s="63" t="s">
        <v>3</v>
      </c>
      <c r="C7" s="52" t="s">
        <v>7</v>
      </c>
      <c r="E7" s="52" t="s">
        <v>32</v>
      </c>
      <c r="G7" s="52" t="s">
        <v>33</v>
      </c>
      <c r="I7" s="52" t="s">
        <v>88</v>
      </c>
      <c r="K7" s="52" t="s">
        <v>7</v>
      </c>
      <c r="M7" s="52" t="s">
        <v>32</v>
      </c>
      <c r="O7" s="52" t="s">
        <v>33</v>
      </c>
      <c r="Q7" s="52" t="s">
        <v>88</v>
      </c>
    </row>
    <row r="8" spans="1:17" ht="24" x14ac:dyDescent="0.2">
      <c r="A8" s="14" t="s">
        <v>65</v>
      </c>
      <c r="C8" s="15">
        <v>0</v>
      </c>
      <c r="D8" s="15"/>
      <c r="E8" s="15">
        <v>0</v>
      </c>
      <c r="F8" s="15"/>
      <c r="G8" s="15">
        <v>0</v>
      </c>
      <c r="H8" s="15"/>
      <c r="I8" s="15">
        <v>0</v>
      </c>
      <c r="J8" s="15"/>
      <c r="K8" s="15">
        <v>7482230</v>
      </c>
      <c r="L8" s="15"/>
      <c r="M8" s="15">
        <v>19877120310</v>
      </c>
      <c r="N8" s="15"/>
      <c r="O8" s="15">
        <v>21198116796</v>
      </c>
      <c r="P8" s="15"/>
      <c r="Q8" s="15">
        <v>-1320996486</v>
      </c>
    </row>
    <row r="9" spans="1:17" ht="24" x14ac:dyDescent="0.2">
      <c r="A9" s="14" t="s">
        <v>118</v>
      </c>
      <c r="C9" s="15">
        <v>0</v>
      </c>
      <c r="D9" s="15"/>
      <c r="E9" s="15">
        <v>0</v>
      </c>
      <c r="F9" s="15"/>
      <c r="G9" s="15">
        <v>0</v>
      </c>
      <c r="H9" s="15"/>
      <c r="I9" s="15">
        <v>0</v>
      </c>
      <c r="J9" s="15"/>
      <c r="K9" s="15">
        <v>1131030</v>
      </c>
      <c r="L9" s="15"/>
      <c r="M9" s="15">
        <v>10028759417</v>
      </c>
      <c r="N9" s="15"/>
      <c r="O9" s="15">
        <v>11429586363</v>
      </c>
      <c r="P9" s="15"/>
      <c r="Q9" s="15">
        <v>-1400826946</v>
      </c>
    </row>
    <row r="10" spans="1:17" ht="24" x14ac:dyDescent="0.2">
      <c r="A10" s="14" t="s">
        <v>70</v>
      </c>
      <c r="C10" s="15">
        <v>0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10098882</v>
      </c>
      <c r="L10" s="15"/>
      <c r="M10" s="15">
        <v>50143774605</v>
      </c>
      <c r="N10" s="15"/>
      <c r="O10" s="15">
        <v>66945205532</v>
      </c>
      <c r="P10" s="15"/>
      <c r="Q10" s="15">
        <v>-16801430927</v>
      </c>
    </row>
    <row r="11" spans="1:17" ht="24" x14ac:dyDescent="0.2">
      <c r="A11" s="14" t="s">
        <v>68</v>
      </c>
      <c r="C11" s="15">
        <v>0</v>
      </c>
      <c r="D11" s="15"/>
      <c r="E11" s="15">
        <v>0</v>
      </c>
      <c r="F11" s="15"/>
      <c r="G11" s="15">
        <v>0</v>
      </c>
      <c r="H11" s="15"/>
      <c r="I11" s="15">
        <v>0</v>
      </c>
      <c r="J11" s="15"/>
      <c r="K11" s="15">
        <v>4236959</v>
      </c>
      <c r="L11" s="15"/>
      <c r="M11" s="15">
        <v>19976831440</v>
      </c>
      <c r="N11" s="15"/>
      <c r="O11" s="15">
        <v>21553468305</v>
      </c>
      <c r="P11" s="15"/>
      <c r="Q11" s="15">
        <v>-1576636865</v>
      </c>
    </row>
    <row r="12" spans="1:17" ht="24" x14ac:dyDescent="0.2">
      <c r="A12" s="14" t="s">
        <v>67</v>
      </c>
      <c r="C12" s="15">
        <v>0</v>
      </c>
      <c r="D12" s="15"/>
      <c r="E12" s="15">
        <v>0</v>
      </c>
      <c r="F12" s="15"/>
      <c r="G12" s="15">
        <v>0</v>
      </c>
      <c r="H12" s="15"/>
      <c r="I12" s="15">
        <v>0</v>
      </c>
      <c r="J12" s="15"/>
      <c r="K12" s="15">
        <v>228051</v>
      </c>
      <c r="L12" s="15"/>
      <c r="M12" s="15">
        <v>3223590066</v>
      </c>
      <c r="N12" s="15"/>
      <c r="O12" s="15">
        <v>3198122111</v>
      </c>
      <c r="P12" s="15"/>
      <c r="Q12" s="15">
        <v>25467955</v>
      </c>
    </row>
    <row r="13" spans="1:17" ht="24" x14ac:dyDescent="0.2">
      <c r="A13" s="14" t="s">
        <v>80</v>
      </c>
      <c r="C13" s="15">
        <v>0</v>
      </c>
      <c r="D13" s="15"/>
      <c r="E13" s="15">
        <v>0</v>
      </c>
      <c r="F13" s="15"/>
      <c r="G13" s="15">
        <v>0</v>
      </c>
      <c r="H13" s="15"/>
      <c r="I13" s="15">
        <v>0</v>
      </c>
      <c r="J13" s="15"/>
      <c r="K13" s="15">
        <v>28726</v>
      </c>
      <c r="L13" s="15"/>
      <c r="M13" s="15">
        <v>291261821</v>
      </c>
      <c r="N13" s="15"/>
      <c r="O13" s="15">
        <v>279186642</v>
      </c>
      <c r="P13" s="15"/>
      <c r="Q13" s="15">
        <v>12075179</v>
      </c>
    </row>
    <row r="14" spans="1:17" ht="24" x14ac:dyDescent="0.2">
      <c r="A14" s="14" t="s">
        <v>54</v>
      </c>
      <c r="C14" s="15">
        <v>0</v>
      </c>
      <c r="D14" s="15"/>
      <c r="E14" s="15">
        <v>0</v>
      </c>
      <c r="F14" s="15"/>
      <c r="G14" s="15">
        <v>0</v>
      </c>
      <c r="H14" s="15"/>
      <c r="I14" s="15">
        <v>0</v>
      </c>
      <c r="J14" s="15"/>
      <c r="K14" s="15">
        <v>3088236</v>
      </c>
      <c r="L14" s="15"/>
      <c r="M14" s="15">
        <v>43907485785</v>
      </c>
      <c r="N14" s="15"/>
      <c r="O14" s="15">
        <v>43703952375</v>
      </c>
      <c r="P14" s="15"/>
      <c r="Q14" s="15">
        <v>203533410</v>
      </c>
    </row>
    <row r="15" spans="1:17" ht="24" x14ac:dyDescent="0.2">
      <c r="A15" s="14" t="s">
        <v>60</v>
      </c>
      <c r="C15" s="15">
        <v>0</v>
      </c>
      <c r="D15" s="15"/>
      <c r="E15" s="15">
        <v>0</v>
      </c>
      <c r="F15" s="15"/>
      <c r="G15" s="15">
        <v>0</v>
      </c>
      <c r="H15" s="15"/>
      <c r="I15" s="15">
        <v>0</v>
      </c>
      <c r="J15" s="15"/>
      <c r="K15" s="15">
        <v>36818</v>
      </c>
      <c r="L15" s="15"/>
      <c r="M15" s="15">
        <v>1407333822</v>
      </c>
      <c r="N15" s="15"/>
      <c r="O15" s="15">
        <v>1227699078</v>
      </c>
      <c r="P15" s="15"/>
      <c r="Q15" s="15">
        <v>179634744</v>
      </c>
    </row>
    <row r="16" spans="1:17" ht="24" x14ac:dyDescent="0.2">
      <c r="A16" s="14" t="s">
        <v>50</v>
      </c>
      <c r="C16" s="15">
        <v>0</v>
      </c>
      <c r="D16" s="15"/>
      <c r="E16" s="15">
        <v>0</v>
      </c>
      <c r="F16" s="15"/>
      <c r="G16" s="15">
        <v>0</v>
      </c>
      <c r="H16" s="15"/>
      <c r="I16" s="15">
        <v>0</v>
      </c>
      <c r="J16" s="15"/>
      <c r="K16" s="15">
        <v>556696</v>
      </c>
      <c r="L16" s="15"/>
      <c r="M16" s="15">
        <v>19674161673</v>
      </c>
      <c r="N16" s="15"/>
      <c r="O16" s="15">
        <v>17239253468</v>
      </c>
      <c r="P16" s="15"/>
      <c r="Q16" s="15">
        <v>2434908205</v>
      </c>
    </row>
    <row r="17" spans="1:17" ht="24" x14ac:dyDescent="0.2">
      <c r="A17" s="14" t="s">
        <v>52</v>
      </c>
      <c r="C17" s="15">
        <v>0</v>
      </c>
      <c r="D17" s="15"/>
      <c r="E17" s="15">
        <v>0</v>
      </c>
      <c r="F17" s="15"/>
      <c r="G17" s="15">
        <v>0</v>
      </c>
      <c r="H17" s="15"/>
      <c r="I17" s="15">
        <v>0</v>
      </c>
      <c r="J17" s="15"/>
      <c r="K17" s="15">
        <v>78554</v>
      </c>
      <c r="L17" s="15"/>
      <c r="M17" s="15">
        <v>10103330045</v>
      </c>
      <c r="N17" s="15"/>
      <c r="O17" s="15">
        <v>9090478760</v>
      </c>
      <c r="P17" s="15"/>
      <c r="Q17" s="15">
        <v>1012851285</v>
      </c>
    </row>
    <row r="18" spans="1:17" ht="24" x14ac:dyDescent="0.2">
      <c r="A18" s="14" t="s">
        <v>72</v>
      </c>
      <c r="C18" s="15">
        <v>0</v>
      </c>
      <c r="D18" s="15"/>
      <c r="E18" s="15">
        <v>0</v>
      </c>
      <c r="F18" s="15"/>
      <c r="G18" s="15">
        <v>0</v>
      </c>
      <c r="H18" s="15"/>
      <c r="I18" s="15">
        <v>0</v>
      </c>
      <c r="J18" s="15"/>
      <c r="K18" s="15">
        <v>1074991</v>
      </c>
      <c r="L18" s="15"/>
      <c r="M18" s="15">
        <v>20058368872</v>
      </c>
      <c r="N18" s="15"/>
      <c r="O18" s="15">
        <v>20638293402</v>
      </c>
      <c r="P18" s="15"/>
      <c r="Q18" s="15">
        <v>-579924530</v>
      </c>
    </row>
    <row r="19" spans="1:17" ht="24" x14ac:dyDescent="0.2">
      <c r="A19" s="14" t="s">
        <v>51</v>
      </c>
      <c r="C19" s="15">
        <v>0</v>
      </c>
      <c r="D19" s="15"/>
      <c r="E19" s="15">
        <v>0</v>
      </c>
      <c r="F19" s="15"/>
      <c r="G19" s="15">
        <v>0</v>
      </c>
      <c r="H19" s="15"/>
      <c r="I19" s="15">
        <v>0</v>
      </c>
      <c r="J19" s="15"/>
      <c r="K19" s="15">
        <v>417755</v>
      </c>
      <c r="L19" s="15"/>
      <c r="M19" s="15">
        <v>9980281308</v>
      </c>
      <c r="N19" s="15"/>
      <c r="O19" s="15">
        <v>10839527952</v>
      </c>
      <c r="P19" s="15"/>
      <c r="Q19" s="15">
        <v>-859246644</v>
      </c>
    </row>
    <row r="20" spans="1:17" ht="24" x14ac:dyDescent="0.2">
      <c r="A20" s="14" t="s">
        <v>46</v>
      </c>
      <c r="C20" s="15">
        <v>10575</v>
      </c>
      <c r="D20" s="15"/>
      <c r="E20" s="15">
        <v>90765703763</v>
      </c>
      <c r="F20" s="15"/>
      <c r="G20" s="15">
        <v>69135563213</v>
      </c>
      <c r="H20" s="15"/>
      <c r="I20" s="15">
        <v>21630140550</v>
      </c>
      <c r="J20" s="15"/>
      <c r="K20" s="15">
        <v>47305</v>
      </c>
      <c r="L20" s="15"/>
      <c r="M20" s="15">
        <v>410509725457</v>
      </c>
      <c r="N20" s="15"/>
      <c r="O20" s="15">
        <v>309263150634</v>
      </c>
      <c r="P20" s="15"/>
      <c r="Q20" s="15">
        <v>101246574823</v>
      </c>
    </row>
    <row r="21" spans="1:17" ht="24" x14ac:dyDescent="0.2">
      <c r="A21" s="14" t="s">
        <v>120</v>
      </c>
      <c r="C21" s="15">
        <v>0</v>
      </c>
      <c r="D21" s="15"/>
      <c r="E21" s="15">
        <v>0</v>
      </c>
      <c r="F21" s="15"/>
      <c r="G21" s="15">
        <v>0</v>
      </c>
      <c r="H21" s="15"/>
      <c r="I21" s="15">
        <v>0</v>
      </c>
      <c r="J21" s="15"/>
      <c r="K21" s="15">
        <v>288969</v>
      </c>
      <c r="L21" s="15"/>
      <c r="M21" s="15">
        <v>4923095201</v>
      </c>
      <c r="N21" s="15"/>
      <c r="O21" s="15">
        <v>4663404981</v>
      </c>
      <c r="P21" s="15"/>
      <c r="Q21" s="15">
        <v>259690220</v>
      </c>
    </row>
    <row r="22" spans="1:17" ht="24" x14ac:dyDescent="0.2">
      <c r="A22" s="14" t="s">
        <v>93</v>
      </c>
      <c r="C22" s="15">
        <v>37141062</v>
      </c>
      <c r="D22" s="15"/>
      <c r="E22" s="15">
        <v>68116707708</v>
      </c>
      <c r="F22" s="15"/>
      <c r="G22" s="15">
        <v>68116707708</v>
      </c>
      <c r="H22" s="15"/>
      <c r="I22" s="15">
        <v>0</v>
      </c>
      <c r="J22" s="15"/>
      <c r="K22" s="15">
        <v>37141063</v>
      </c>
      <c r="L22" s="15"/>
      <c r="M22" s="15">
        <v>68116707709</v>
      </c>
      <c r="N22" s="15"/>
      <c r="O22" s="15">
        <v>68116709542</v>
      </c>
      <c r="P22" s="15"/>
      <c r="Q22" s="15">
        <v>-1833</v>
      </c>
    </row>
    <row r="23" spans="1:17" ht="24" x14ac:dyDescent="0.2">
      <c r="A23" s="14" t="s">
        <v>61</v>
      </c>
      <c r="C23" s="15">
        <v>0</v>
      </c>
      <c r="D23" s="15"/>
      <c r="E23" s="15">
        <v>0</v>
      </c>
      <c r="F23" s="15"/>
      <c r="G23" s="15">
        <v>0</v>
      </c>
      <c r="H23" s="15"/>
      <c r="I23" s="15">
        <v>0</v>
      </c>
      <c r="J23" s="15"/>
      <c r="K23" s="15">
        <v>650261</v>
      </c>
      <c r="L23" s="15"/>
      <c r="M23" s="15">
        <v>17392478997</v>
      </c>
      <c r="N23" s="15"/>
      <c r="O23" s="15">
        <v>13299504677</v>
      </c>
      <c r="P23" s="15"/>
      <c r="Q23" s="15">
        <v>4092974320</v>
      </c>
    </row>
    <row r="24" spans="1:17" ht="24" x14ac:dyDescent="0.2">
      <c r="A24" s="14" t="s">
        <v>121</v>
      </c>
      <c r="C24" s="15">
        <v>4435526</v>
      </c>
      <c r="D24" s="15"/>
      <c r="E24" s="15">
        <v>109503758286</v>
      </c>
      <c r="F24" s="15"/>
      <c r="G24" s="15">
        <v>123246339470</v>
      </c>
      <c r="H24" s="15"/>
      <c r="I24" s="15">
        <v>-13742581184</v>
      </c>
      <c r="J24" s="15"/>
      <c r="K24" s="15">
        <v>4807690</v>
      </c>
      <c r="L24" s="15"/>
      <c r="M24" s="15">
        <v>119759159462</v>
      </c>
      <c r="N24" s="15"/>
      <c r="O24" s="15">
        <v>134150735289</v>
      </c>
      <c r="P24" s="15"/>
      <c r="Q24" s="15">
        <v>-14391575827</v>
      </c>
    </row>
    <row r="25" spans="1:17" ht="24" x14ac:dyDescent="0.2">
      <c r="A25" s="14" t="s">
        <v>92</v>
      </c>
      <c r="C25" s="15">
        <v>72003031</v>
      </c>
      <c r="D25" s="15"/>
      <c r="E25" s="15">
        <v>77691270449</v>
      </c>
      <c r="F25" s="15"/>
      <c r="G25" s="15">
        <v>77691270449</v>
      </c>
      <c r="H25" s="15"/>
      <c r="I25" s="15">
        <v>0</v>
      </c>
      <c r="J25" s="15"/>
      <c r="K25" s="15">
        <v>72003031</v>
      </c>
      <c r="L25" s="15"/>
      <c r="M25" s="15">
        <v>77691270449</v>
      </c>
      <c r="N25" s="15"/>
      <c r="O25" s="15">
        <v>77691270449</v>
      </c>
      <c r="P25" s="15"/>
      <c r="Q25" s="15">
        <v>0</v>
      </c>
    </row>
    <row r="26" spans="1:17" ht="24" x14ac:dyDescent="0.2">
      <c r="A26" s="14" t="s">
        <v>91</v>
      </c>
      <c r="C26" s="15">
        <v>0</v>
      </c>
      <c r="D26" s="15"/>
      <c r="E26" s="15">
        <v>0</v>
      </c>
      <c r="F26" s="15"/>
      <c r="G26" s="15">
        <v>0</v>
      </c>
      <c r="H26" s="15"/>
      <c r="I26" s="15">
        <v>0</v>
      </c>
      <c r="J26" s="15"/>
      <c r="K26" s="15">
        <v>16720314</v>
      </c>
      <c r="L26" s="15"/>
      <c r="M26" s="15">
        <v>31364343534</v>
      </c>
      <c r="N26" s="15"/>
      <c r="O26" s="15">
        <v>31710139279</v>
      </c>
      <c r="P26" s="15"/>
      <c r="Q26" s="15">
        <v>-345795745</v>
      </c>
    </row>
    <row r="27" spans="1:17" ht="24" x14ac:dyDescent="0.2">
      <c r="A27" s="14" t="s">
        <v>85</v>
      </c>
      <c r="C27" s="15">
        <v>0</v>
      </c>
      <c r="D27" s="15"/>
      <c r="E27" s="15">
        <v>0</v>
      </c>
      <c r="F27" s="15"/>
      <c r="G27" s="15">
        <v>0</v>
      </c>
      <c r="H27" s="15"/>
      <c r="I27" s="15">
        <v>0</v>
      </c>
      <c r="J27" s="15"/>
      <c r="K27" s="15">
        <v>800000</v>
      </c>
      <c r="L27" s="15"/>
      <c r="M27" s="15">
        <v>12206934099</v>
      </c>
      <c r="N27" s="15"/>
      <c r="O27" s="15">
        <v>10390225769</v>
      </c>
      <c r="P27" s="15"/>
      <c r="Q27" s="15">
        <v>1816708330</v>
      </c>
    </row>
    <row r="28" spans="1:17" ht="24" x14ac:dyDescent="0.2">
      <c r="A28" s="14" t="s">
        <v>84</v>
      </c>
      <c r="C28" s="15">
        <v>0</v>
      </c>
      <c r="D28" s="15"/>
      <c r="E28" s="15">
        <v>0</v>
      </c>
      <c r="F28" s="15"/>
      <c r="G28" s="15">
        <v>0</v>
      </c>
      <c r="H28" s="15"/>
      <c r="I28" s="15">
        <v>0</v>
      </c>
      <c r="J28" s="15"/>
      <c r="K28" s="15">
        <v>250000</v>
      </c>
      <c r="L28" s="15"/>
      <c r="M28" s="15">
        <v>2336017527</v>
      </c>
      <c r="N28" s="15"/>
      <c r="O28" s="15">
        <v>1789373268</v>
      </c>
      <c r="P28" s="15"/>
      <c r="Q28" s="15">
        <v>546644259</v>
      </c>
    </row>
    <row r="29" spans="1:17" ht="24" x14ac:dyDescent="0.2">
      <c r="A29" s="14" t="s">
        <v>82</v>
      </c>
      <c r="C29" s="15">
        <v>0</v>
      </c>
      <c r="D29" s="15"/>
      <c r="E29" s="15">
        <v>0</v>
      </c>
      <c r="F29" s="15"/>
      <c r="G29" s="15">
        <v>0</v>
      </c>
      <c r="H29" s="15"/>
      <c r="I29" s="15">
        <v>0</v>
      </c>
      <c r="J29" s="15"/>
      <c r="K29" s="15">
        <v>73448</v>
      </c>
      <c r="L29" s="15"/>
      <c r="M29" s="15">
        <v>9735637446</v>
      </c>
      <c r="N29" s="15"/>
      <c r="O29" s="15">
        <v>9081522630</v>
      </c>
      <c r="P29" s="15"/>
      <c r="Q29" s="15">
        <v>654114816</v>
      </c>
    </row>
    <row r="30" spans="1:17" ht="24" x14ac:dyDescent="0.2">
      <c r="A30" s="14" t="s">
        <v>49</v>
      </c>
      <c r="C30" s="15">
        <v>0</v>
      </c>
      <c r="D30" s="15"/>
      <c r="E30" s="15">
        <v>0</v>
      </c>
      <c r="F30" s="15"/>
      <c r="G30" s="15">
        <v>0</v>
      </c>
      <c r="H30" s="15"/>
      <c r="I30" s="15">
        <v>0</v>
      </c>
      <c r="J30" s="15"/>
      <c r="K30" s="15">
        <v>1</v>
      </c>
      <c r="L30" s="15"/>
      <c r="M30" s="15">
        <v>1</v>
      </c>
      <c r="N30" s="15"/>
      <c r="O30" s="15">
        <v>4499</v>
      </c>
      <c r="P30" s="15"/>
      <c r="Q30" s="15">
        <v>-4498</v>
      </c>
    </row>
    <row r="31" spans="1:17" ht="24" x14ac:dyDescent="0.2">
      <c r="A31" s="14" t="s">
        <v>66</v>
      </c>
      <c r="C31" s="15">
        <v>1752256</v>
      </c>
      <c r="D31" s="15"/>
      <c r="E31" s="15">
        <v>42985008931</v>
      </c>
      <c r="F31" s="15"/>
      <c r="G31" s="15">
        <v>44693115310</v>
      </c>
      <c r="H31" s="15"/>
      <c r="I31" s="15">
        <v>-1708106379</v>
      </c>
      <c r="J31" s="15"/>
      <c r="K31" s="15">
        <v>5929985</v>
      </c>
      <c r="L31" s="15"/>
      <c r="M31" s="15">
        <v>151958117623</v>
      </c>
      <c r="N31" s="15"/>
      <c r="O31" s="15">
        <v>155556638377</v>
      </c>
      <c r="P31" s="15"/>
      <c r="Q31" s="15">
        <v>-3598520754</v>
      </c>
    </row>
    <row r="32" spans="1:17" ht="24" x14ac:dyDescent="0.2">
      <c r="A32" s="14" t="s">
        <v>95</v>
      </c>
      <c r="C32" s="15">
        <v>0</v>
      </c>
      <c r="D32" s="15"/>
      <c r="E32" s="15">
        <v>0</v>
      </c>
      <c r="F32" s="15"/>
      <c r="G32" s="15">
        <v>0</v>
      </c>
      <c r="H32" s="15"/>
      <c r="I32" s="15">
        <v>0</v>
      </c>
      <c r="J32" s="15"/>
      <c r="K32" s="15">
        <v>1000000</v>
      </c>
      <c r="L32" s="15"/>
      <c r="M32" s="15">
        <v>2552315400</v>
      </c>
      <c r="N32" s="15"/>
      <c r="O32" s="15">
        <v>2552315400</v>
      </c>
      <c r="P32" s="15"/>
      <c r="Q32" s="15">
        <v>0</v>
      </c>
    </row>
    <row r="33" spans="1:21" ht="24" x14ac:dyDescent="0.2">
      <c r="A33" s="14" t="s">
        <v>48</v>
      </c>
      <c r="C33" s="15">
        <v>0</v>
      </c>
      <c r="D33" s="15"/>
      <c r="E33" s="15">
        <v>0</v>
      </c>
      <c r="F33" s="15"/>
      <c r="G33" s="15">
        <v>0</v>
      </c>
      <c r="H33" s="15"/>
      <c r="I33" s="15">
        <v>0</v>
      </c>
      <c r="J33" s="15"/>
      <c r="K33" s="15">
        <v>12105</v>
      </c>
      <c r="L33" s="15"/>
      <c r="M33" s="15">
        <v>857694829</v>
      </c>
      <c r="N33" s="15"/>
      <c r="O33" s="15">
        <v>729717988</v>
      </c>
      <c r="P33" s="15"/>
      <c r="Q33" s="15">
        <v>127976841</v>
      </c>
    </row>
    <row r="34" spans="1:21" ht="24" x14ac:dyDescent="0.2">
      <c r="A34" s="14" t="s">
        <v>89</v>
      </c>
      <c r="C34" s="15">
        <v>0</v>
      </c>
      <c r="D34" s="15"/>
      <c r="E34" s="15">
        <v>0</v>
      </c>
      <c r="F34" s="15"/>
      <c r="G34" s="15">
        <v>0</v>
      </c>
      <c r="H34" s="15"/>
      <c r="I34" s="15">
        <v>0</v>
      </c>
      <c r="J34" s="15"/>
      <c r="K34" s="15">
        <v>285752</v>
      </c>
      <c r="L34" s="15"/>
      <c r="M34" s="15">
        <v>15168364869</v>
      </c>
      <c r="N34" s="15"/>
      <c r="O34" s="15">
        <v>12041082582</v>
      </c>
      <c r="P34" s="15"/>
      <c r="Q34" s="15">
        <v>3127282287</v>
      </c>
    </row>
    <row r="35" spans="1:21" ht="24.75" thickBot="1" x14ac:dyDescent="0.25">
      <c r="A35" s="14" t="s">
        <v>74</v>
      </c>
      <c r="C35" s="15">
        <v>0</v>
      </c>
      <c r="D35" s="15"/>
      <c r="E35" s="15">
        <v>0</v>
      </c>
      <c r="F35" s="15"/>
      <c r="G35" s="15">
        <v>0</v>
      </c>
      <c r="H35" s="15"/>
      <c r="I35" s="15">
        <v>0</v>
      </c>
      <c r="J35" s="15"/>
      <c r="K35" s="15">
        <v>1526975</v>
      </c>
      <c r="L35" s="15"/>
      <c r="M35" s="15">
        <v>16359377433</v>
      </c>
      <c r="N35" s="15"/>
      <c r="O35" s="15">
        <v>17826263282</v>
      </c>
      <c r="P35" s="15"/>
      <c r="Q35" s="15">
        <v>-1466885849</v>
      </c>
    </row>
    <row r="36" spans="1:21" s="16" customFormat="1" ht="24.75" thickBot="1" x14ac:dyDescent="0.25">
      <c r="A36" s="16" t="s">
        <v>15</v>
      </c>
      <c r="E36" s="67">
        <f>SUM(E8:E35)</f>
        <v>389062449137</v>
      </c>
      <c r="G36" s="67">
        <f>SUM(G8:G35)</f>
        <v>382882996150</v>
      </c>
      <c r="I36" s="67">
        <f>SUM(I8:I35)</f>
        <v>6179452987</v>
      </c>
      <c r="M36" s="67">
        <f>SUM(M8:M35)</f>
        <v>1149603539200</v>
      </c>
      <c r="O36" s="67">
        <f>SUM(O8:O35)</f>
        <v>1076204949430</v>
      </c>
      <c r="Q36" s="67">
        <f>SUM(Q8:Q35)</f>
        <v>73398589770</v>
      </c>
      <c r="S36" s="17"/>
      <c r="T36" s="18"/>
      <c r="U36" s="18"/>
    </row>
    <row r="37" spans="1:21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62"/>
  <sheetViews>
    <sheetView rightToLeft="1" topLeftCell="A28" zoomScale="85" zoomScaleNormal="85" workbookViewId="0">
      <selection activeCell="K31" sqref="K31"/>
    </sheetView>
  </sheetViews>
  <sheetFormatPr defaultRowHeight="18.75" x14ac:dyDescent="0.2"/>
  <cols>
    <col min="1" max="1" width="37.375" style="53" bestFit="1" customWidth="1"/>
    <col min="2" max="2" width="0.875" style="53" customWidth="1"/>
    <col min="3" max="3" width="16.625" style="53" customWidth="1"/>
    <col min="4" max="4" width="0.875" style="53" customWidth="1"/>
    <col min="5" max="5" width="20.125" style="53" customWidth="1"/>
    <col min="6" max="6" width="0.875" style="53" customWidth="1"/>
    <col min="7" max="7" width="20.125" style="53" customWidth="1"/>
    <col min="8" max="8" width="0.875" style="53" customWidth="1"/>
    <col min="9" max="9" width="30.25" style="53" bestFit="1" customWidth="1"/>
    <col min="10" max="10" width="0.875" style="53" customWidth="1"/>
    <col min="11" max="11" width="16.625" style="53" customWidth="1"/>
    <col min="12" max="12" width="0.875" style="53" customWidth="1"/>
    <col min="13" max="13" width="20.125" style="53" customWidth="1"/>
    <col min="14" max="14" width="0.875" style="53" customWidth="1"/>
    <col min="15" max="15" width="20.125" style="53" customWidth="1"/>
    <col min="16" max="16" width="0.875" style="53" customWidth="1"/>
    <col min="17" max="17" width="29.75" style="53" customWidth="1"/>
    <col min="18" max="18" width="0.875" style="53" customWidth="1"/>
    <col min="19" max="16384" width="9" style="53"/>
  </cols>
  <sheetData>
    <row r="1" spans="1:17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</row>
    <row r="2" spans="1:17" ht="26.25" x14ac:dyDescent="0.2">
      <c r="A2" s="65" t="str">
        <f>+سهام!A2</f>
        <v>صندوق سرمایه‌گذاری بخشی صنایع مفید - دارونو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17" ht="26.25" x14ac:dyDescent="0.2">
      <c r="A3" s="65" t="s">
        <v>24</v>
      </c>
      <c r="B3" s="65" t="s">
        <v>24</v>
      </c>
      <c r="C3" s="65" t="s">
        <v>24</v>
      </c>
      <c r="D3" s="65" t="s">
        <v>24</v>
      </c>
      <c r="E3" s="65" t="s">
        <v>24</v>
      </c>
      <c r="F3" s="65" t="s">
        <v>24</v>
      </c>
      <c r="G3" s="65" t="s">
        <v>24</v>
      </c>
      <c r="H3" s="65" t="s">
        <v>24</v>
      </c>
      <c r="I3" s="65" t="s">
        <v>24</v>
      </c>
      <c r="J3" s="65" t="s">
        <v>24</v>
      </c>
      <c r="K3" s="65" t="s">
        <v>24</v>
      </c>
      <c r="L3" s="65" t="s">
        <v>24</v>
      </c>
      <c r="M3" s="65" t="s">
        <v>24</v>
      </c>
      <c r="N3" s="65" t="s">
        <v>24</v>
      </c>
      <c r="O3" s="65" t="s">
        <v>24</v>
      </c>
      <c r="P3" s="65" t="s">
        <v>24</v>
      </c>
      <c r="Q3" s="65" t="s">
        <v>24</v>
      </c>
    </row>
    <row r="4" spans="1:17" ht="26.25" x14ac:dyDescent="0.2">
      <c r="A4" s="65" t="str">
        <f>+سهام!A4</f>
        <v>برای ماه منتهی به 1404/01/31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17" ht="27" thickBot="1" x14ac:dyDescent="0.25">
      <c r="A6" s="66" t="s">
        <v>3</v>
      </c>
      <c r="C6" s="66" t="s">
        <v>26</v>
      </c>
      <c r="D6" s="66" t="s">
        <v>26</v>
      </c>
      <c r="E6" s="66" t="s">
        <v>26</v>
      </c>
      <c r="F6" s="66" t="s">
        <v>26</v>
      </c>
      <c r="G6" s="66" t="s">
        <v>26</v>
      </c>
      <c r="H6" s="66" t="s">
        <v>26</v>
      </c>
      <c r="I6" s="66" t="s">
        <v>26</v>
      </c>
      <c r="K6" s="66" t="s">
        <v>27</v>
      </c>
      <c r="L6" s="66" t="s">
        <v>27</v>
      </c>
      <c r="M6" s="66" t="s">
        <v>27</v>
      </c>
      <c r="N6" s="66" t="s">
        <v>27</v>
      </c>
      <c r="O6" s="66" t="s">
        <v>27</v>
      </c>
      <c r="P6" s="66" t="s">
        <v>27</v>
      </c>
      <c r="Q6" s="66" t="s">
        <v>27</v>
      </c>
    </row>
    <row r="7" spans="1:17" ht="27" thickBot="1" x14ac:dyDescent="0.25">
      <c r="A7" s="66" t="s">
        <v>3</v>
      </c>
      <c r="C7" s="54" t="s">
        <v>7</v>
      </c>
      <c r="E7" s="54" t="s">
        <v>32</v>
      </c>
      <c r="G7" s="54" t="s">
        <v>33</v>
      </c>
      <c r="I7" s="54" t="s">
        <v>34</v>
      </c>
      <c r="K7" s="54" t="s">
        <v>7</v>
      </c>
      <c r="M7" s="54" t="s">
        <v>32</v>
      </c>
      <c r="O7" s="54" t="s">
        <v>33</v>
      </c>
      <c r="Q7" s="54" t="s">
        <v>34</v>
      </c>
    </row>
    <row r="8" spans="1:17" ht="21" x14ac:dyDescent="0.2">
      <c r="A8" s="2" t="s">
        <v>67</v>
      </c>
      <c r="C8" s="4">
        <v>19870613</v>
      </c>
      <c r="D8" s="4"/>
      <c r="E8" s="4">
        <v>225572212178</v>
      </c>
      <c r="F8" s="4"/>
      <c r="G8" s="4">
        <v>252435452856</v>
      </c>
      <c r="H8" s="4"/>
      <c r="I8" s="4">
        <f>+E8-G8</f>
        <v>-26863240678</v>
      </c>
      <c r="J8" s="4"/>
      <c r="K8" s="4">
        <v>19870613</v>
      </c>
      <c r="L8" s="4"/>
      <c r="M8" s="4">
        <v>225572212178</v>
      </c>
      <c r="N8" s="4"/>
      <c r="O8" s="4">
        <v>278659803354</v>
      </c>
      <c r="P8" s="4"/>
      <c r="Q8" s="4">
        <f>+M8-O8</f>
        <v>-53087591176</v>
      </c>
    </row>
    <row r="9" spans="1:17" ht="21" x14ac:dyDescent="0.2">
      <c r="A9" s="2" t="s">
        <v>80</v>
      </c>
      <c r="C9" s="4">
        <v>12933541</v>
      </c>
      <c r="D9" s="4"/>
      <c r="E9" s="4">
        <v>177806590342</v>
      </c>
      <c r="F9" s="4"/>
      <c r="G9" s="4">
        <v>144636597349</v>
      </c>
      <c r="H9" s="4"/>
      <c r="I9" s="4">
        <f t="shared" ref="I9:I52" si="0">+E9-G9</f>
        <v>33169992993</v>
      </c>
      <c r="J9" s="4"/>
      <c r="K9" s="4">
        <v>12933541</v>
      </c>
      <c r="L9" s="4"/>
      <c r="M9" s="4">
        <v>177806590342</v>
      </c>
      <c r="N9" s="4"/>
      <c r="O9" s="4">
        <v>125700476158</v>
      </c>
      <c r="P9" s="4"/>
      <c r="Q9" s="4">
        <f t="shared" ref="Q9:Q52" si="1">+M9-O9</f>
        <v>52106114184</v>
      </c>
    </row>
    <row r="10" spans="1:17" ht="21" x14ac:dyDescent="0.2">
      <c r="A10" s="2" t="s">
        <v>54</v>
      </c>
      <c r="C10" s="4">
        <v>29029355</v>
      </c>
      <c r="D10" s="4"/>
      <c r="E10" s="4">
        <v>349165227086</v>
      </c>
      <c r="F10" s="4"/>
      <c r="G10" s="4">
        <v>361817315509</v>
      </c>
      <c r="H10" s="4"/>
      <c r="I10" s="4">
        <f t="shared" si="0"/>
        <v>-12652088423</v>
      </c>
      <c r="J10" s="4"/>
      <c r="K10" s="4">
        <v>29029355</v>
      </c>
      <c r="L10" s="4"/>
      <c r="M10" s="4">
        <v>349165227086</v>
      </c>
      <c r="N10" s="4"/>
      <c r="O10" s="4">
        <v>408316232053</v>
      </c>
      <c r="P10" s="4"/>
      <c r="Q10" s="4">
        <f t="shared" si="1"/>
        <v>-59151004967</v>
      </c>
    </row>
    <row r="11" spans="1:17" ht="21" x14ac:dyDescent="0.2">
      <c r="A11" s="2" t="s">
        <v>115</v>
      </c>
      <c r="C11" s="4">
        <v>7659998</v>
      </c>
      <c r="D11" s="4"/>
      <c r="E11" s="4">
        <v>77286373270</v>
      </c>
      <c r="F11" s="4"/>
      <c r="G11" s="4">
        <v>70052673309</v>
      </c>
      <c r="H11" s="4"/>
      <c r="I11" s="4">
        <f t="shared" si="0"/>
        <v>7233699961</v>
      </c>
      <c r="J11" s="4"/>
      <c r="K11" s="4">
        <v>7659998</v>
      </c>
      <c r="L11" s="4"/>
      <c r="M11" s="4">
        <v>77286373270</v>
      </c>
      <c r="N11" s="4"/>
      <c r="O11" s="4">
        <v>98306756401</v>
      </c>
      <c r="P11" s="4"/>
      <c r="Q11" s="4">
        <f t="shared" si="1"/>
        <v>-21020383131</v>
      </c>
    </row>
    <row r="12" spans="1:17" ht="21" x14ac:dyDescent="0.2">
      <c r="A12" s="2" t="s">
        <v>55</v>
      </c>
      <c r="C12" s="4">
        <v>105653751</v>
      </c>
      <c r="D12" s="4"/>
      <c r="E12" s="4">
        <v>186944697903</v>
      </c>
      <c r="F12" s="4"/>
      <c r="G12" s="4">
        <v>207864717846</v>
      </c>
      <c r="H12" s="4"/>
      <c r="I12" s="4">
        <f t="shared" si="0"/>
        <v>-20920019943</v>
      </c>
      <c r="J12" s="4"/>
      <c r="K12" s="4">
        <v>105653751</v>
      </c>
      <c r="L12" s="4"/>
      <c r="M12" s="4">
        <v>186944697903</v>
      </c>
      <c r="N12" s="4"/>
      <c r="O12" s="4">
        <v>215497253158</v>
      </c>
      <c r="P12" s="4"/>
      <c r="Q12" s="4">
        <f t="shared" si="1"/>
        <v>-28552555255</v>
      </c>
    </row>
    <row r="13" spans="1:17" ht="21" x14ac:dyDescent="0.2">
      <c r="A13" s="2" t="s">
        <v>117</v>
      </c>
      <c r="C13" s="4">
        <v>7934837</v>
      </c>
      <c r="D13" s="4"/>
      <c r="E13" s="4">
        <v>124072336843</v>
      </c>
      <c r="F13" s="4"/>
      <c r="G13" s="4">
        <v>141267358732</v>
      </c>
      <c r="H13" s="4"/>
      <c r="I13" s="4">
        <f t="shared" si="0"/>
        <v>-17195021889</v>
      </c>
      <c r="J13" s="4"/>
      <c r="K13" s="4">
        <v>7934837</v>
      </c>
      <c r="L13" s="4"/>
      <c r="M13" s="4">
        <v>124072336843</v>
      </c>
      <c r="N13" s="4"/>
      <c r="O13" s="4">
        <v>170689713679</v>
      </c>
      <c r="P13" s="4"/>
      <c r="Q13" s="4">
        <f t="shared" si="1"/>
        <v>-46617376836</v>
      </c>
    </row>
    <row r="14" spans="1:17" ht="21" x14ac:dyDescent="0.2">
      <c r="A14" s="2" t="s">
        <v>65</v>
      </c>
      <c r="C14" s="4">
        <v>109313566</v>
      </c>
      <c r="D14" s="4"/>
      <c r="E14" s="4">
        <v>250685887701</v>
      </c>
      <c r="F14" s="4"/>
      <c r="G14" s="4">
        <v>245300257185</v>
      </c>
      <c r="H14" s="4"/>
      <c r="I14" s="4">
        <f t="shared" si="0"/>
        <v>5385630516</v>
      </c>
      <c r="J14" s="4"/>
      <c r="K14" s="4">
        <v>109313566</v>
      </c>
      <c r="L14" s="4"/>
      <c r="M14" s="4">
        <v>250685887701</v>
      </c>
      <c r="N14" s="4"/>
      <c r="O14" s="4">
        <v>309731717811</v>
      </c>
      <c r="P14" s="4"/>
      <c r="Q14" s="4">
        <f t="shared" si="1"/>
        <v>-59045830110</v>
      </c>
    </row>
    <row r="15" spans="1:17" ht="21" x14ac:dyDescent="0.2">
      <c r="A15" s="2" t="s">
        <v>118</v>
      </c>
      <c r="C15" s="4">
        <v>12165628</v>
      </c>
      <c r="D15" s="4"/>
      <c r="E15" s="4">
        <v>86587616396</v>
      </c>
      <c r="F15" s="4"/>
      <c r="G15" s="4">
        <v>87555075797</v>
      </c>
      <c r="H15" s="4"/>
      <c r="I15" s="4">
        <f t="shared" si="0"/>
        <v>-967459401</v>
      </c>
      <c r="J15" s="4"/>
      <c r="K15" s="4">
        <v>12165628</v>
      </c>
      <c r="L15" s="4"/>
      <c r="M15" s="4">
        <v>86587616396</v>
      </c>
      <c r="N15" s="4"/>
      <c r="O15" s="4">
        <v>122939352412</v>
      </c>
      <c r="P15" s="4"/>
      <c r="Q15" s="4">
        <f t="shared" si="1"/>
        <v>-36351736016</v>
      </c>
    </row>
    <row r="16" spans="1:17" ht="21" x14ac:dyDescent="0.2">
      <c r="A16" s="2" t="s">
        <v>70</v>
      </c>
      <c r="C16" s="4">
        <v>10490769</v>
      </c>
      <c r="D16" s="4"/>
      <c r="E16" s="4">
        <v>52319026554</v>
      </c>
      <c r="F16" s="4"/>
      <c r="G16" s="4">
        <v>49305233714</v>
      </c>
      <c r="H16" s="4"/>
      <c r="I16" s="4">
        <f t="shared" si="0"/>
        <v>3013792840</v>
      </c>
      <c r="J16" s="4"/>
      <c r="K16" s="4">
        <v>10490769</v>
      </c>
      <c r="L16" s="4"/>
      <c r="M16" s="4">
        <v>52319026554</v>
      </c>
      <c r="N16" s="4"/>
      <c r="O16" s="4">
        <v>69543013455</v>
      </c>
      <c r="P16" s="4"/>
      <c r="Q16" s="4">
        <f t="shared" si="1"/>
        <v>-17223986901</v>
      </c>
    </row>
    <row r="17" spans="1:17" ht="21" x14ac:dyDescent="0.2">
      <c r="A17" s="2" t="s">
        <v>103</v>
      </c>
      <c r="C17" s="4">
        <v>7214002</v>
      </c>
      <c r="D17" s="4"/>
      <c r="E17" s="4">
        <v>188599369497</v>
      </c>
      <c r="F17" s="4"/>
      <c r="G17" s="4">
        <v>154465034941</v>
      </c>
      <c r="H17" s="4"/>
      <c r="I17" s="4">
        <f t="shared" si="0"/>
        <v>34134334556</v>
      </c>
      <c r="J17" s="4"/>
      <c r="K17" s="4">
        <v>7214002</v>
      </c>
      <c r="L17" s="4"/>
      <c r="M17" s="4">
        <v>188599369497</v>
      </c>
      <c r="N17" s="4"/>
      <c r="O17" s="4">
        <v>165734481948</v>
      </c>
      <c r="P17" s="4"/>
      <c r="Q17" s="4">
        <f t="shared" si="1"/>
        <v>22864887549</v>
      </c>
    </row>
    <row r="18" spans="1:17" ht="21" x14ac:dyDescent="0.2">
      <c r="A18" s="2" t="s">
        <v>68</v>
      </c>
      <c r="C18" s="4">
        <v>50963041</v>
      </c>
      <c r="D18" s="4"/>
      <c r="E18" s="4">
        <v>236986595418</v>
      </c>
      <c r="F18" s="4"/>
      <c r="G18" s="4">
        <v>219863579332</v>
      </c>
      <c r="H18" s="4"/>
      <c r="I18" s="4">
        <f t="shared" si="0"/>
        <v>17123016086</v>
      </c>
      <c r="J18" s="4"/>
      <c r="K18" s="4">
        <v>50963041</v>
      </c>
      <c r="L18" s="4"/>
      <c r="M18" s="4">
        <v>236986595418</v>
      </c>
      <c r="N18" s="4"/>
      <c r="O18" s="4">
        <v>259249685729</v>
      </c>
      <c r="P18" s="4"/>
      <c r="Q18" s="4">
        <f t="shared" si="1"/>
        <v>-22263090311</v>
      </c>
    </row>
    <row r="19" spans="1:17" ht="21" x14ac:dyDescent="0.2">
      <c r="A19" s="2" t="s">
        <v>119</v>
      </c>
      <c r="C19" s="4">
        <v>4294132</v>
      </c>
      <c r="D19" s="4"/>
      <c r="E19" s="4">
        <v>160114507616</v>
      </c>
      <c r="F19" s="4"/>
      <c r="G19" s="4">
        <v>166986924499</v>
      </c>
      <c r="H19" s="4"/>
      <c r="I19" s="4">
        <f t="shared" si="0"/>
        <v>-6872416883</v>
      </c>
      <c r="J19" s="4"/>
      <c r="K19" s="4">
        <v>4294132</v>
      </c>
      <c r="L19" s="4"/>
      <c r="M19" s="4">
        <v>160114507616</v>
      </c>
      <c r="N19" s="4"/>
      <c r="O19" s="4">
        <v>166976975528</v>
      </c>
      <c r="P19" s="4"/>
      <c r="Q19" s="4">
        <f t="shared" si="1"/>
        <v>-6862467912</v>
      </c>
    </row>
    <row r="20" spans="1:17" ht="21" x14ac:dyDescent="0.2">
      <c r="A20" s="2" t="s">
        <v>76</v>
      </c>
      <c r="C20" s="4">
        <v>10742896</v>
      </c>
      <c r="D20" s="4"/>
      <c r="E20" s="4">
        <v>301147116680</v>
      </c>
      <c r="F20" s="4"/>
      <c r="G20" s="4">
        <v>283799181030</v>
      </c>
      <c r="H20" s="4"/>
      <c r="I20" s="4">
        <f t="shared" si="0"/>
        <v>17347935650</v>
      </c>
      <c r="J20" s="4"/>
      <c r="K20" s="4">
        <v>10742896</v>
      </c>
      <c r="L20" s="4"/>
      <c r="M20" s="4">
        <v>301147116680</v>
      </c>
      <c r="N20" s="4"/>
      <c r="O20" s="4">
        <v>318840308341</v>
      </c>
      <c r="P20" s="4"/>
      <c r="Q20" s="4">
        <f t="shared" si="1"/>
        <v>-17693191661</v>
      </c>
    </row>
    <row r="21" spans="1:17" ht="21" x14ac:dyDescent="0.2">
      <c r="A21" s="2" t="s">
        <v>51</v>
      </c>
      <c r="C21" s="4">
        <v>191411867</v>
      </c>
      <c r="D21" s="4"/>
      <c r="E21" s="4">
        <v>303675654360</v>
      </c>
      <c r="F21" s="4"/>
      <c r="G21" s="4">
        <v>285409449090</v>
      </c>
      <c r="H21" s="4"/>
      <c r="I21" s="4">
        <f t="shared" si="0"/>
        <v>18266205270</v>
      </c>
      <c r="J21" s="4"/>
      <c r="K21" s="4">
        <v>191411867</v>
      </c>
      <c r="L21" s="4"/>
      <c r="M21" s="4">
        <v>303675654360</v>
      </c>
      <c r="N21" s="4"/>
      <c r="O21" s="4">
        <v>297994893655</v>
      </c>
      <c r="P21" s="4"/>
      <c r="Q21" s="4">
        <f t="shared" si="1"/>
        <v>5680760705</v>
      </c>
    </row>
    <row r="22" spans="1:17" ht="21" x14ac:dyDescent="0.2">
      <c r="A22" s="2" t="s">
        <v>57</v>
      </c>
      <c r="C22" s="4">
        <v>12533469</v>
      </c>
      <c r="D22" s="4"/>
      <c r="E22" s="4">
        <v>543207815872</v>
      </c>
      <c r="F22" s="4"/>
      <c r="G22" s="4">
        <v>464716778257</v>
      </c>
      <c r="H22" s="4"/>
      <c r="I22" s="4">
        <f t="shared" si="0"/>
        <v>78491037615</v>
      </c>
      <c r="J22" s="4"/>
      <c r="K22" s="4">
        <v>12533469</v>
      </c>
      <c r="L22" s="4"/>
      <c r="M22" s="4">
        <v>543207815872</v>
      </c>
      <c r="N22" s="4"/>
      <c r="O22" s="4">
        <v>370884002701</v>
      </c>
      <c r="P22" s="4"/>
      <c r="Q22" s="4">
        <f t="shared" si="1"/>
        <v>172323813171</v>
      </c>
    </row>
    <row r="23" spans="1:17" ht="21" x14ac:dyDescent="0.2">
      <c r="A23" s="2" t="s">
        <v>120</v>
      </c>
      <c r="C23" s="4">
        <v>22273214</v>
      </c>
      <c r="D23" s="4"/>
      <c r="E23" s="4">
        <v>307755568436</v>
      </c>
      <c r="F23" s="4"/>
      <c r="G23" s="4">
        <v>319415022024</v>
      </c>
      <c r="H23" s="4"/>
      <c r="I23" s="4">
        <f t="shared" si="0"/>
        <v>-11659453588</v>
      </c>
      <c r="J23" s="4"/>
      <c r="K23" s="4">
        <v>22273214</v>
      </c>
      <c r="L23" s="4"/>
      <c r="M23" s="4">
        <v>307755568436</v>
      </c>
      <c r="N23" s="4"/>
      <c r="O23" s="4">
        <v>359210659197</v>
      </c>
      <c r="P23" s="4"/>
      <c r="Q23" s="4">
        <f t="shared" si="1"/>
        <v>-51455090761</v>
      </c>
    </row>
    <row r="24" spans="1:17" ht="21" x14ac:dyDescent="0.2">
      <c r="A24" s="2" t="s">
        <v>61</v>
      </c>
      <c r="C24" s="4">
        <v>16341575</v>
      </c>
      <c r="D24" s="4"/>
      <c r="E24" s="4">
        <v>487817609142</v>
      </c>
      <c r="F24" s="4"/>
      <c r="G24" s="4">
        <v>426738880857</v>
      </c>
      <c r="H24" s="4"/>
      <c r="I24" s="4">
        <f t="shared" si="0"/>
        <v>61078728285</v>
      </c>
      <c r="J24" s="4"/>
      <c r="K24" s="4">
        <v>16341575</v>
      </c>
      <c r="L24" s="4"/>
      <c r="M24" s="4">
        <v>487817609142</v>
      </c>
      <c r="N24" s="4"/>
      <c r="O24" s="4">
        <v>334227105862</v>
      </c>
      <c r="P24" s="4"/>
      <c r="Q24" s="4">
        <f t="shared" si="1"/>
        <v>153590503280</v>
      </c>
    </row>
    <row r="25" spans="1:17" ht="21" x14ac:dyDescent="0.2">
      <c r="A25" s="2" t="s">
        <v>121</v>
      </c>
      <c r="C25" s="4">
        <v>26784138</v>
      </c>
      <c r="D25" s="4"/>
      <c r="E25" s="4">
        <v>689847852337</v>
      </c>
      <c r="F25" s="4"/>
      <c r="G25" s="4">
        <v>618464037810</v>
      </c>
      <c r="H25" s="4"/>
      <c r="I25" s="4">
        <f t="shared" si="0"/>
        <v>71383814527</v>
      </c>
      <c r="J25" s="4"/>
      <c r="K25" s="4">
        <v>26784138</v>
      </c>
      <c r="L25" s="4"/>
      <c r="M25" s="4">
        <v>689847852337</v>
      </c>
      <c r="N25" s="4"/>
      <c r="O25" s="4">
        <v>744228973628</v>
      </c>
      <c r="P25" s="4"/>
      <c r="Q25" s="4">
        <f t="shared" si="1"/>
        <v>-54381121291</v>
      </c>
    </row>
    <row r="26" spans="1:17" ht="21" x14ac:dyDescent="0.2">
      <c r="A26" s="2" t="s">
        <v>90</v>
      </c>
      <c r="C26" s="4">
        <v>490000</v>
      </c>
      <c r="D26" s="4"/>
      <c r="E26" s="4">
        <v>3813871635</v>
      </c>
      <c r="F26" s="4"/>
      <c r="G26" s="4">
        <v>3492395865</v>
      </c>
      <c r="H26" s="4"/>
      <c r="I26" s="4">
        <f t="shared" si="0"/>
        <v>321475770</v>
      </c>
      <c r="J26" s="4"/>
      <c r="K26" s="4">
        <v>490000</v>
      </c>
      <c r="L26" s="4"/>
      <c r="M26" s="4">
        <v>3813871635</v>
      </c>
      <c r="N26" s="4"/>
      <c r="O26" s="4">
        <v>3605260604</v>
      </c>
      <c r="P26" s="4"/>
      <c r="Q26" s="4">
        <f t="shared" si="1"/>
        <v>208611031</v>
      </c>
    </row>
    <row r="27" spans="1:17" ht="21" x14ac:dyDescent="0.2">
      <c r="A27" s="2" t="s">
        <v>94</v>
      </c>
      <c r="C27" s="4">
        <v>1000000</v>
      </c>
      <c r="D27" s="4"/>
      <c r="E27" s="4">
        <v>2713756500</v>
      </c>
      <c r="F27" s="4"/>
      <c r="G27" s="4">
        <v>2951334450</v>
      </c>
      <c r="H27" s="4"/>
      <c r="I27" s="4">
        <f t="shared" si="0"/>
        <v>-237577950</v>
      </c>
      <c r="J27" s="4"/>
      <c r="K27" s="4">
        <v>1000000</v>
      </c>
      <c r="L27" s="4"/>
      <c r="M27" s="4">
        <v>2713756500</v>
      </c>
      <c r="N27" s="4"/>
      <c r="O27" s="4">
        <v>3552315400</v>
      </c>
      <c r="P27" s="4"/>
      <c r="Q27" s="4">
        <f t="shared" si="1"/>
        <v>-838558900</v>
      </c>
    </row>
    <row r="28" spans="1:17" ht="21" x14ac:dyDescent="0.2">
      <c r="A28" s="2" t="s">
        <v>60</v>
      </c>
      <c r="C28" s="4">
        <v>12771024</v>
      </c>
      <c r="D28" s="4"/>
      <c r="E28" s="4">
        <v>422109960539</v>
      </c>
      <c r="F28" s="4"/>
      <c r="G28" s="4">
        <v>410155305294</v>
      </c>
      <c r="H28" s="4"/>
      <c r="I28" s="4">
        <f t="shared" si="0"/>
        <v>11954655245</v>
      </c>
      <c r="J28" s="4"/>
      <c r="K28" s="4">
        <v>12771024</v>
      </c>
      <c r="L28" s="4"/>
      <c r="M28" s="4">
        <v>422109960539</v>
      </c>
      <c r="N28" s="4"/>
      <c r="O28" s="4">
        <v>426748755663</v>
      </c>
      <c r="P28" s="4"/>
      <c r="Q28" s="4">
        <f t="shared" si="1"/>
        <v>-4638795124</v>
      </c>
    </row>
    <row r="29" spans="1:17" ht="21" x14ac:dyDescent="0.2">
      <c r="A29" s="2" t="s">
        <v>50</v>
      </c>
      <c r="C29" s="4">
        <v>9644460</v>
      </c>
      <c r="D29" s="4"/>
      <c r="E29" s="4">
        <v>313497367640</v>
      </c>
      <c r="F29" s="4"/>
      <c r="G29" s="4">
        <v>289402833457</v>
      </c>
      <c r="H29" s="4"/>
      <c r="I29" s="4">
        <f t="shared" si="0"/>
        <v>24094534183</v>
      </c>
      <c r="J29" s="4"/>
      <c r="K29" s="4">
        <v>9644460</v>
      </c>
      <c r="L29" s="4"/>
      <c r="M29" s="4">
        <v>313497367640</v>
      </c>
      <c r="N29" s="4"/>
      <c r="O29" s="4">
        <v>300272048261</v>
      </c>
      <c r="P29" s="4"/>
      <c r="Q29" s="4">
        <f t="shared" si="1"/>
        <v>13225319379</v>
      </c>
    </row>
    <row r="30" spans="1:17" ht="21" x14ac:dyDescent="0.2">
      <c r="A30" s="2" t="s">
        <v>52</v>
      </c>
      <c r="C30" s="4">
        <v>3350233</v>
      </c>
      <c r="D30" s="4"/>
      <c r="E30" s="4">
        <v>367331992235</v>
      </c>
      <c r="F30" s="4"/>
      <c r="G30" s="4">
        <v>368320662624</v>
      </c>
      <c r="H30" s="4"/>
      <c r="I30" s="4">
        <f t="shared" si="0"/>
        <v>-988670389</v>
      </c>
      <c r="J30" s="4"/>
      <c r="K30" s="4">
        <v>3350233</v>
      </c>
      <c r="L30" s="4"/>
      <c r="M30" s="4">
        <v>367331992235</v>
      </c>
      <c r="N30" s="4"/>
      <c r="O30" s="4">
        <v>381219184752</v>
      </c>
      <c r="P30" s="4"/>
      <c r="Q30" s="4">
        <f t="shared" si="1"/>
        <v>-13887192517</v>
      </c>
    </row>
    <row r="31" spans="1:17" ht="21" x14ac:dyDescent="0.2">
      <c r="A31" s="2" t="s">
        <v>72</v>
      </c>
      <c r="C31" s="4">
        <v>17827138</v>
      </c>
      <c r="D31" s="4"/>
      <c r="E31" s="4">
        <v>334573736066</v>
      </c>
      <c r="F31" s="4"/>
      <c r="G31" s="4">
        <v>308878189598</v>
      </c>
      <c r="H31" s="4"/>
      <c r="I31" s="4">
        <f t="shared" si="0"/>
        <v>25695546468</v>
      </c>
      <c r="J31" s="4"/>
      <c r="K31" s="4">
        <v>17827138</v>
      </c>
      <c r="L31" s="4"/>
      <c r="M31" s="4">
        <v>334573736066</v>
      </c>
      <c r="N31" s="4"/>
      <c r="O31" s="4">
        <v>342387935237</v>
      </c>
      <c r="P31" s="4"/>
      <c r="Q31" s="4">
        <f t="shared" si="1"/>
        <v>-7814199171</v>
      </c>
    </row>
    <row r="32" spans="1:17" ht="21" x14ac:dyDescent="0.2">
      <c r="A32" s="2" t="s">
        <v>56</v>
      </c>
      <c r="C32" s="4">
        <v>61210246</v>
      </c>
      <c r="D32" s="4"/>
      <c r="E32" s="4">
        <v>346822456707</v>
      </c>
      <c r="F32" s="4"/>
      <c r="G32" s="4">
        <v>347248379022</v>
      </c>
      <c r="H32" s="4"/>
      <c r="I32" s="4">
        <f t="shared" si="0"/>
        <v>-425922315</v>
      </c>
      <c r="J32" s="4"/>
      <c r="K32" s="4">
        <v>61210246</v>
      </c>
      <c r="L32" s="4"/>
      <c r="M32" s="4">
        <v>346822456707</v>
      </c>
      <c r="N32" s="4"/>
      <c r="O32" s="4">
        <v>343338206113</v>
      </c>
      <c r="P32" s="4"/>
      <c r="Q32" s="4">
        <f t="shared" si="1"/>
        <v>3484250594</v>
      </c>
    </row>
    <row r="33" spans="1:17" ht="21" x14ac:dyDescent="0.2">
      <c r="A33" s="2" t="s">
        <v>48</v>
      </c>
      <c r="C33" s="4">
        <v>4568868</v>
      </c>
      <c r="D33" s="4"/>
      <c r="E33" s="4">
        <v>123987952326</v>
      </c>
      <c r="F33" s="4"/>
      <c r="G33" s="4">
        <v>102369540125</v>
      </c>
      <c r="H33" s="4"/>
      <c r="I33" s="4">
        <f t="shared" si="0"/>
        <v>21618412201</v>
      </c>
      <c r="J33" s="4"/>
      <c r="K33" s="4">
        <v>4568868</v>
      </c>
      <c r="L33" s="4"/>
      <c r="M33" s="4">
        <v>123987952326</v>
      </c>
      <c r="N33" s="4"/>
      <c r="O33" s="4">
        <v>109784374863</v>
      </c>
      <c r="P33" s="4"/>
      <c r="Q33" s="4">
        <f t="shared" si="1"/>
        <v>14203577463</v>
      </c>
    </row>
    <row r="34" spans="1:17" ht="21" x14ac:dyDescent="0.2">
      <c r="A34" s="2" t="s">
        <v>82</v>
      </c>
      <c r="C34" s="4">
        <v>26355595</v>
      </c>
      <c r="D34" s="4"/>
      <c r="E34" s="4">
        <v>258581950800</v>
      </c>
      <c r="F34" s="4"/>
      <c r="G34" s="4">
        <v>297558991834</v>
      </c>
      <c r="H34" s="4"/>
      <c r="I34" s="4">
        <f t="shared" si="0"/>
        <v>-38977041034</v>
      </c>
      <c r="J34" s="4"/>
      <c r="K34" s="4">
        <v>26355595</v>
      </c>
      <c r="L34" s="4"/>
      <c r="M34" s="4">
        <v>258581950800</v>
      </c>
      <c r="N34" s="4"/>
      <c r="O34" s="4">
        <v>304153045921</v>
      </c>
      <c r="P34" s="4"/>
      <c r="Q34" s="4">
        <f t="shared" si="1"/>
        <v>-45571095121</v>
      </c>
    </row>
    <row r="35" spans="1:17" ht="21" x14ac:dyDescent="0.2">
      <c r="A35" s="2" t="s">
        <v>49</v>
      </c>
      <c r="C35" s="4">
        <v>60092941</v>
      </c>
      <c r="D35" s="4"/>
      <c r="E35" s="4">
        <v>271616809240</v>
      </c>
      <c r="F35" s="4"/>
      <c r="G35" s="4">
        <v>226098443583</v>
      </c>
      <c r="H35" s="4"/>
      <c r="I35" s="4">
        <f t="shared" si="0"/>
        <v>45518365657</v>
      </c>
      <c r="J35" s="4"/>
      <c r="K35" s="4">
        <v>60092941</v>
      </c>
      <c r="L35" s="4"/>
      <c r="M35" s="4">
        <v>271616809240</v>
      </c>
      <c r="N35" s="4"/>
      <c r="O35" s="4">
        <v>270379887516</v>
      </c>
      <c r="P35" s="4"/>
      <c r="Q35" s="4">
        <f t="shared" si="1"/>
        <v>1236921724</v>
      </c>
    </row>
    <row r="36" spans="1:17" ht="21" x14ac:dyDescent="0.2">
      <c r="A36" s="2" t="s">
        <v>78</v>
      </c>
      <c r="C36" s="4">
        <v>14109877</v>
      </c>
      <c r="D36" s="4"/>
      <c r="E36" s="4">
        <v>84436057855</v>
      </c>
      <c r="F36" s="4"/>
      <c r="G36" s="4">
        <v>78788866026</v>
      </c>
      <c r="H36" s="4"/>
      <c r="I36" s="4">
        <f t="shared" si="0"/>
        <v>5647191829</v>
      </c>
      <c r="J36" s="4"/>
      <c r="K36" s="4">
        <v>14109877</v>
      </c>
      <c r="L36" s="4"/>
      <c r="M36" s="4">
        <v>84436057855</v>
      </c>
      <c r="N36" s="4"/>
      <c r="O36" s="4">
        <v>119255633281</v>
      </c>
      <c r="P36" s="4"/>
      <c r="Q36" s="4">
        <f t="shared" si="1"/>
        <v>-34819575426</v>
      </c>
    </row>
    <row r="37" spans="1:17" ht="21" x14ac:dyDescent="0.2">
      <c r="A37" s="2" t="s">
        <v>66</v>
      </c>
      <c r="C37" s="4">
        <v>45553325</v>
      </c>
      <c r="D37" s="4"/>
      <c r="E37" s="4">
        <v>1155603854919</v>
      </c>
      <c r="F37" s="4"/>
      <c r="G37" s="4">
        <v>1034040032162</v>
      </c>
      <c r="H37" s="4"/>
      <c r="I37" s="4">
        <f t="shared" si="0"/>
        <v>121563822757</v>
      </c>
      <c r="J37" s="4"/>
      <c r="K37" s="4">
        <v>45553325</v>
      </c>
      <c r="L37" s="4"/>
      <c r="M37" s="4">
        <v>1155603854919</v>
      </c>
      <c r="N37" s="4"/>
      <c r="O37" s="4">
        <v>1161885025275</v>
      </c>
      <c r="P37" s="4"/>
      <c r="Q37" s="4">
        <f t="shared" si="1"/>
        <v>-6281170356</v>
      </c>
    </row>
    <row r="38" spans="1:17" ht="21" x14ac:dyDescent="0.2">
      <c r="A38" s="2" t="s">
        <v>87</v>
      </c>
      <c r="C38" s="4">
        <v>2056457</v>
      </c>
      <c r="D38" s="4"/>
      <c r="E38" s="4">
        <v>46199396427</v>
      </c>
      <c r="F38" s="4"/>
      <c r="G38" s="4">
        <v>46649125064</v>
      </c>
      <c r="H38" s="4"/>
      <c r="I38" s="4">
        <f t="shared" si="0"/>
        <v>-449728637</v>
      </c>
      <c r="J38" s="4"/>
      <c r="K38" s="4">
        <v>2056457</v>
      </c>
      <c r="L38" s="4"/>
      <c r="M38" s="4">
        <v>46199396427</v>
      </c>
      <c r="N38" s="4"/>
      <c r="O38" s="4">
        <v>55270817932</v>
      </c>
      <c r="P38" s="4"/>
      <c r="Q38" s="4">
        <f t="shared" si="1"/>
        <v>-9071421505</v>
      </c>
    </row>
    <row r="39" spans="1:17" ht="21" x14ac:dyDescent="0.2">
      <c r="A39" s="2" t="s">
        <v>79</v>
      </c>
      <c r="C39" s="4">
        <v>24140852</v>
      </c>
      <c r="D39" s="4"/>
      <c r="E39" s="4">
        <v>276927848760</v>
      </c>
      <c r="F39" s="4"/>
      <c r="G39" s="4">
        <v>270260809097</v>
      </c>
      <c r="H39" s="4"/>
      <c r="I39" s="4">
        <f t="shared" si="0"/>
        <v>6667039663</v>
      </c>
      <c r="J39" s="4"/>
      <c r="K39" s="4">
        <v>24140852</v>
      </c>
      <c r="L39" s="4"/>
      <c r="M39" s="4">
        <v>276927848760</v>
      </c>
      <c r="N39" s="4"/>
      <c r="O39" s="4">
        <v>316578138093</v>
      </c>
      <c r="P39" s="4"/>
      <c r="Q39" s="4">
        <f t="shared" si="1"/>
        <v>-39650289333</v>
      </c>
    </row>
    <row r="40" spans="1:17" ht="21" x14ac:dyDescent="0.2">
      <c r="A40" s="2" t="s">
        <v>63</v>
      </c>
      <c r="C40" s="4">
        <v>32958424</v>
      </c>
      <c r="D40" s="4"/>
      <c r="E40" s="4">
        <v>169151865270</v>
      </c>
      <c r="F40" s="4"/>
      <c r="G40" s="4">
        <v>159192119571</v>
      </c>
      <c r="H40" s="4"/>
      <c r="I40" s="4">
        <f>+E40-G40</f>
        <v>9959745699</v>
      </c>
      <c r="J40" s="4"/>
      <c r="K40" s="4">
        <v>32958424</v>
      </c>
      <c r="L40" s="4"/>
      <c r="M40" s="4">
        <v>169151865270</v>
      </c>
      <c r="N40" s="4"/>
      <c r="O40" s="4">
        <v>201273748602</v>
      </c>
      <c r="P40" s="4"/>
      <c r="Q40" s="4">
        <f t="shared" si="1"/>
        <v>-32121883332</v>
      </c>
    </row>
    <row r="41" spans="1:17" ht="21" x14ac:dyDescent="0.2">
      <c r="A41" s="2" t="s">
        <v>86</v>
      </c>
      <c r="C41" s="4">
        <v>450000</v>
      </c>
      <c r="D41" s="4"/>
      <c r="E41" s="4">
        <v>7340562225</v>
      </c>
      <c r="F41" s="4"/>
      <c r="G41" s="4">
        <v>6258041775</v>
      </c>
      <c r="H41" s="4"/>
      <c r="I41" s="4">
        <f t="shared" si="0"/>
        <v>1082520450</v>
      </c>
      <c r="J41" s="4"/>
      <c r="K41" s="4">
        <v>450000</v>
      </c>
      <c r="L41" s="4"/>
      <c r="M41" s="4">
        <v>7340562225</v>
      </c>
      <c r="N41" s="4"/>
      <c r="O41" s="4">
        <v>2229972977</v>
      </c>
      <c r="P41" s="4"/>
      <c r="Q41" s="4">
        <f t="shared" si="1"/>
        <v>5110589248</v>
      </c>
    </row>
    <row r="42" spans="1:17" ht="21" x14ac:dyDescent="0.2">
      <c r="A42" s="2" t="s">
        <v>46</v>
      </c>
      <c r="C42" s="4">
        <v>27500</v>
      </c>
      <c r="D42" s="4"/>
      <c r="E42" s="4">
        <v>227668730520</v>
      </c>
      <c r="F42" s="4"/>
      <c r="G42" s="4">
        <v>314752349532</v>
      </c>
      <c r="H42" s="4"/>
      <c r="I42" s="4">
        <f t="shared" si="0"/>
        <v>-87083619012</v>
      </c>
      <c r="J42" s="4"/>
      <c r="K42" s="4">
        <v>27500</v>
      </c>
      <c r="L42" s="4"/>
      <c r="M42" s="4">
        <v>227668730520</v>
      </c>
      <c r="N42" s="4"/>
      <c r="O42" s="4">
        <v>179785152593</v>
      </c>
      <c r="P42" s="4"/>
      <c r="Q42" s="4">
        <f t="shared" si="1"/>
        <v>47883577927</v>
      </c>
    </row>
    <row r="43" spans="1:17" ht="21" x14ac:dyDescent="0.2">
      <c r="A43" s="2" t="s">
        <v>83</v>
      </c>
      <c r="C43" s="4">
        <v>10803712</v>
      </c>
      <c r="D43" s="4"/>
      <c r="E43" s="4">
        <v>341513871252</v>
      </c>
      <c r="F43" s="4"/>
      <c r="G43" s="4">
        <v>306180814789</v>
      </c>
      <c r="H43" s="4"/>
      <c r="I43" s="4">
        <f t="shared" si="0"/>
        <v>35333056463</v>
      </c>
      <c r="J43" s="4"/>
      <c r="K43" s="4">
        <v>10803712</v>
      </c>
      <c r="L43" s="4"/>
      <c r="M43" s="4">
        <v>341513871252</v>
      </c>
      <c r="N43" s="4"/>
      <c r="O43" s="4">
        <v>319476880322</v>
      </c>
      <c r="P43" s="4"/>
      <c r="Q43" s="4">
        <f t="shared" si="1"/>
        <v>22036990930</v>
      </c>
    </row>
    <row r="44" spans="1:17" ht="21" x14ac:dyDescent="0.2">
      <c r="A44" s="2" t="s">
        <v>89</v>
      </c>
      <c r="C44" s="4">
        <v>285748</v>
      </c>
      <c r="D44" s="4"/>
      <c r="E44" s="4">
        <v>15253366828</v>
      </c>
      <c r="F44" s="4"/>
      <c r="G44" s="4">
        <v>13620091981</v>
      </c>
      <c r="H44" s="4"/>
      <c r="I44" s="4">
        <f t="shared" si="0"/>
        <v>1633274847</v>
      </c>
      <c r="J44" s="4"/>
      <c r="K44" s="4">
        <v>285748</v>
      </c>
      <c r="L44" s="4"/>
      <c r="M44" s="4">
        <v>15253366828</v>
      </c>
      <c r="N44" s="4"/>
      <c r="O44" s="4">
        <v>12040914030</v>
      </c>
      <c r="P44" s="4"/>
      <c r="Q44" s="4">
        <f t="shared" si="1"/>
        <v>3212452798</v>
      </c>
    </row>
    <row r="45" spans="1:17" ht="21" x14ac:dyDescent="0.2">
      <c r="A45" s="2" t="s">
        <v>47</v>
      </c>
      <c r="C45" s="4">
        <v>141351939</v>
      </c>
      <c r="D45" s="4"/>
      <c r="E45" s="4">
        <v>325704254524</v>
      </c>
      <c r="F45" s="4"/>
      <c r="G45" s="4">
        <v>329779070478</v>
      </c>
      <c r="H45" s="4"/>
      <c r="I45" s="4">
        <f t="shared" si="0"/>
        <v>-4074815954</v>
      </c>
      <c r="J45" s="4"/>
      <c r="K45" s="4">
        <v>141351939</v>
      </c>
      <c r="L45" s="4"/>
      <c r="M45" s="4">
        <v>325704254524</v>
      </c>
      <c r="N45" s="4"/>
      <c r="O45" s="4">
        <v>413106340592</v>
      </c>
      <c r="P45" s="4"/>
      <c r="Q45" s="4">
        <f t="shared" si="1"/>
        <v>-87402086068</v>
      </c>
    </row>
    <row r="46" spans="1:17" ht="21" x14ac:dyDescent="0.2">
      <c r="A46" s="2" t="s">
        <v>112</v>
      </c>
      <c r="C46" s="4">
        <v>24013975</v>
      </c>
      <c r="D46" s="4"/>
      <c r="E46" s="4">
        <v>104985061951</v>
      </c>
      <c r="F46" s="4"/>
      <c r="G46" s="4">
        <v>103291241475</v>
      </c>
      <c r="H46" s="4"/>
      <c r="I46" s="4">
        <f t="shared" si="0"/>
        <v>1693820476</v>
      </c>
      <c r="J46" s="4"/>
      <c r="K46" s="4">
        <v>24013975</v>
      </c>
      <c r="L46" s="4"/>
      <c r="M46" s="4">
        <v>104985061951</v>
      </c>
      <c r="N46" s="4"/>
      <c r="O46" s="4">
        <v>103291241475</v>
      </c>
      <c r="P46" s="4"/>
      <c r="Q46" s="4">
        <f t="shared" si="1"/>
        <v>1693820476</v>
      </c>
    </row>
    <row r="47" spans="1:17" ht="21" x14ac:dyDescent="0.2">
      <c r="A47" s="2" t="s">
        <v>85</v>
      </c>
      <c r="C47" s="4">
        <v>800000</v>
      </c>
      <c r="D47" s="4"/>
      <c r="E47" s="4">
        <v>11300360400</v>
      </c>
      <c r="F47" s="4"/>
      <c r="G47" s="4">
        <v>10680073200</v>
      </c>
      <c r="H47" s="4"/>
      <c r="I47" s="4">
        <f t="shared" si="0"/>
        <v>620287200</v>
      </c>
      <c r="J47" s="4"/>
      <c r="K47" s="4">
        <v>800000</v>
      </c>
      <c r="L47" s="4"/>
      <c r="M47" s="4">
        <v>11300360400</v>
      </c>
      <c r="N47" s="4"/>
      <c r="O47" s="4">
        <v>10390225763</v>
      </c>
      <c r="P47" s="4"/>
      <c r="Q47" s="4">
        <f t="shared" si="1"/>
        <v>910134637</v>
      </c>
    </row>
    <row r="48" spans="1:17" ht="21" x14ac:dyDescent="0.2">
      <c r="A48" s="2" t="s">
        <v>122</v>
      </c>
      <c r="C48" s="4">
        <v>11347381</v>
      </c>
      <c r="D48" s="4"/>
      <c r="E48" s="4">
        <v>142464683369</v>
      </c>
      <c r="F48" s="4"/>
      <c r="G48" s="4">
        <v>134681577151</v>
      </c>
      <c r="H48" s="4"/>
      <c r="I48" s="4">
        <f t="shared" si="0"/>
        <v>7783106218</v>
      </c>
      <c r="J48" s="4"/>
      <c r="K48" s="4">
        <v>11347381</v>
      </c>
      <c r="L48" s="4"/>
      <c r="M48" s="4">
        <v>142464683369</v>
      </c>
      <c r="N48" s="4"/>
      <c r="O48" s="4">
        <v>186441166585</v>
      </c>
      <c r="P48" s="4"/>
      <c r="Q48" s="4">
        <f t="shared" si="1"/>
        <v>-43976483216</v>
      </c>
    </row>
    <row r="49" spans="1:17" ht="21" x14ac:dyDescent="0.2">
      <c r="A49" s="2" t="s">
        <v>84</v>
      </c>
      <c r="C49" s="4">
        <v>250000</v>
      </c>
      <c r="D49" s="4"/>
      <c r="E49" s="4">
        <v>1898635500</v>
      </c>
      <c r="F49" s="4"/>
      <c r="G49" s="4">
        <v>1729647000</v>
      </c>
      <c r="H49" s="4"/>
      <c r="I49" s="4">
        <f t="shared" si="0"/>
        <v>168988500</v>
      </c>
      <c r="J49" s="4"/>
      <c r="K49" s="4">
        <v>250000</v>
      </c>
      <c r="L49" s="4"/>
      <c r="M49" s="4">
        <v>1898635500</v>
      </c>
      <c r="N49" s="4"/>
      <c r="O49" s="4">
        <v>1789373266</v>
      </c>
      <c r="P49" s="4"/>
      <c r="Q49" s="4">
        <f t="shared" si="1"/>
        <v>109262234</v>
      </c>
    </row>
    <row r="50" spans="1:17" ht="21" x14ac:dyDescent="0.2">
      <c r="A50" s="2" t="s">
        <v>53</v>
      </c>
      <c r="C50" s="4">
        <v>5051232</v>
      </c>
      <c r="D50" s="4"/>
      <c r="E50" s="4">
        <v>321054068225</v>
      </c>
      <c r="F50" s="4"/>
      <c r="G50" s="4">
        <v>320417047110</v>
      </c>
      <c r="H50" s="4"/>
      <c r="I50" s="4">
        <f t="shared" si="0"/>
        <v>637021115</v>
      </c>
      <c r="J50" s="4"/>
      <c r="K50" s="4">
        <v>5051232</v>
      </c>
      <c r="L50" s="4"/>
      <c r="M50" s="4">
        <v>321054068225</v>
      </c>
      <c r="N50" s="4"/>
      <c r="O50" s="4">
        <v>375406407093</v>
      </c>
      <c r="P50" s="4"/>
      <c r="Q50" s="4">
        <f t="shared" si="1"/>
        <v>-54352338868</v>
      </c>
    </row>
    <row r="51" spans="1:17" ht="21" x14ac:dyDescent="0.2">
      <c r="A51" s="2" t="s">
        <v>74</v>
      </c>
      <c r="C51" s="4">
        <v>55592740</v>
      </c>
      <c r="D51" s="4"/>
      <c r="E51" s="4">
        <v>587987288416</v>
      </c>
      <c r="F51" s="4"/>
      <c r="G51" s="4">
        <v>585292810087</v>
      </c>
      <c r="H51" s="4"/>
      <c r="I51" s="4">
        <f t="shared" si="0"/>
        <v>2694478329</v>
      </c>
      <c r="J51" s="4"/>
      <c r="K51" s="4">
        <v>55592740</v>
      </c>
      <c r="L51" s="4"/>
      <c r="M51" s="4">
        <v>587987288416</v>
      </c>
      <c r="N51" s="4"/>
      <c r="O51" s="4">
        <v>648811192133</v>
      </c>
      <c r="P51" s="4"/>
      <c r="Q51" s="4">
        <f t="shared" si="1"/>
        <v>-60823903717</v>
      </c>
    </row>
    <row r="52" spans="1:17" ht="21.75" thickBot="1" x14ac:dyDescent="0.25">
      <c r="A52" s="2" t="s">
        <v>69</v>
      </c>
      <c r="C52" s="4">
        <v>4844454</v>
      </c>
      <c r="D52" s="4"/>
      <c r="E52" s="4">
        <v>124291397361</v>
      </c>
      <c r="F52" s="4"/>
      <c r="G52" s="4">
        <v>111989379576</v>
      </c>
      <c r="H52" s="4"/>
      <c r="I52" s="4">
        <f t="shared" si="0"/>
        <v>12302017785</v>
      </c>
      <c r="J52" s="4"/>
      <c r="K52" s="4">
        <v>4844454</v>
      </c>
      <c r="L52" s="4"/>
      <c r="M52" s="4">
        <v>124291397361</v>
      </c>
      <c r="N52" s="4"/>
      <c r="O52" s="4">
        <v>107283846715</v>
      </c>
      <c r="P52" s="4"/>
      <c r="Q52" s="4">
        <f t="shared" si="1"/>
        <v>17007550646</v>
      </c>
    </row>
    <row r="53" spans="1:17" s="11" customFormat="1" ht="21.75" thickBot="1" x14ac:dyDescent="0.25">
      <c r="E53" s="12">
        <f>SUM(E8:E52)</f>
        <v>11138423215121</v>
      </c>
      <c r="G53" s="12">
        <f>SUM(G8:G52)</f>
        <v>10684172742063</v>
      </c>
      <c r="I53" s="12">
        <f>SUM(I8:I52)</f>
        <v>454250473058</v>
      </c>
      <c r="K53" s="11" t="s">
        <v>15</v>
      </c>
      <c r="M53" s="12">
        <f>SUM(M8:M52)</f>
        <v>11138423215121</v>
      </c>
      <c r="O53" s="12">
        <f>SUM(O8:O52)</f>
        <v>11516488496127</v>
      </c>
      <c r="Q53" s="12">
        <f>SUM(Q8:Q52)</f>
        <v>-378065281006</v>
      </c>
    </row>
    <row r="54" spans="1:17" ht="19.5" thickTop="1" x14ac:dyDescent="0.2">
      <c r="I54" s="47"/>
    </row>
    <row r="55" spans="1:17" x14ac:dyDescent="0.2">
      <c r="I55" s="4"/>
    </row>
    <row r="57" spans="1:17" x14ac:dyDescent="0.2">
      <c r="I57" s="4"/>
    </row>
    <row r="60" spans="1:17" x14ac:dyDescent="0.2">
      <c r="I60" s="47"/>
    </row>
    <row r="61" spans="1:17" x14ac:dyDescent="0.2">
      <c r="I61" s="47"/>
    </row>
    <row r="62" spans="1:17" x14ac:dyDescent="0.2">
      <c r="I62" s="4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2025-04-27T17:18:09Z</dcterms:modified>
</cp:coreProperties>
</file>