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380AE056-BB83-4610-8FE3-096B58F474A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فروش'!$K$6:$Q$54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8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8" i="5"/>
  <c r="Q54" i="6"/>
  <c r="O54" i="6"/>
  <c r="M54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8" i="4"/>
  <c r="Q45" i="4"/>
  <c r="O45" i="4"/>
  <c r="O53" i="5"/>
  <c r="M53" i="5"/>
  <c r="Q53" i="5" l="1"/>
  <c r="G54" i="6"/>
  <c r="E54" i="6"/>
  <c r="K45" i="4"/>
  <c r="I53" i="5"/>
  <c r="S45" i="4"/>
  <c r="K59" i="1"/>
  <c r="O59" i="1"/>
  <c r="I45" i="4"/>
  <c r="E53" i="5"/>
  <c r="G53" i="5"/>
  <c r="C9" i="3"/>
  <c r="C8" i="8" s="1"/>
  <c r="G59" i="1"/>
  <c r="E59" i="1"/>
  <c r="I54" i="6" l="1"/>
  <c r="M45" i="4"/>
  <c r="W59" i="1"/>
  <c r="U59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55" i="7" l="1"/>
  <c r="C56" i="7"/>
  <c r="C57" i="7"/>
  <c r="C58" i="7"/>
  <c r="C52" i="7"/>
  <c r="C51" i="7"/>
  <c r="C54" i="7"/>
  <c r="C62" i="7"/>
  <c r="C53" i="7"/>
  <c r="O62" i="7"/>
  <c r="S62" i="7" s="1"/>
  <c r="E62" i="7"/>
  <c r="G62" i="7"/>
  <c r="Q62" i="7"/>
  <c r="C61" i="7"/>
  <c r="C13" i="7"/>
  <c r="C21" i="7"/>
  <c r="C29" i="7"/>
  <c r="C37" i="7"/>
  <c r="C45" i="7"/>
  <c r="C14" i="7"/>
  <c r="C22" i="7"/>
  <c r="C30" i="7"/>
  <c r="C38" i="7"/>
  <c r="C46" i="7"/>
  <c r="C59" i="7"/>
  <c r="C15" i="7"/>
  <c r="C23" i="7"/>
  <c r="C31" i="7"/>
  <c r="C39" i="7"/>
  <c r="C47" i="7"/>
  <c r="C63" i="7"/>
  <c r="C16" i="7"/>
  <c r="C24" i="7"/>
  <c r="C32" i="7"/>
  <c r="C40" i="7"/>
  <c r="C48" i="7"/>
  <c r="C8" i="7"/>
  <c r="C10" i="7"/>
  <c r="C18" i="7"/>
  <c r="C26" i="7"/>
  <c r="C34" i="7"/>
  <c r="C42" i="7"/>
  <c r="C50" i="7"/>
  <c r="C19" i="7"/>
  <c r="C41" i="7"/>
  <c r="C44" i="7"/>
  <c r="C43" i="7"/>
  <c r="C60" i="7"/>
  <c r="C27" i="7"/>
  <c r="C49" i="7"/>
  <c r="C25" i="7"/>
  <c r="C9" i="7"/>
  <c r="C28" i="7"/>
  <c r="C11" i="7"/>
  <c r="C33" i="7"/>
  <c r="C36" i="7"/>
  <c r="C12" i="7"/>
  <c r="C35" i="7"/>
  <c r="C17" i="7"/>
  <c r="C20" i="7"/>
  <c r="E60" i="7"/>
  <c r="O14" i="7"/>
  <c r="S14" i="7" s="1"/>
  <c r="O22" i="7"/>
  <c r="S22" i="7" s="1"/>
  <c r="O30" i="7"/>
  <c r="S30" i="7" s="1"/>
  <c r="O38" i="7"/>
  <c r="S38" i="7" s="1"/>
  <c r="O46" i="7"/>
  <c r="S46" i="7" s="1"/>
  <c r="O54" i="7"/>
  <c r="S54" i="7" s="1"/>
  <c r="E9" i="7"/>
  <c r="E17" i="7"/>
  <c r="E25" i="7"/>
  <c r="E33" i="7"/>
  <c r="E41" i="7"/>
  <c r="E49" i="7"/>
  <c r="E57" i="7"/>
  <c r="O15" i="7"/>
  <c r="S15" i="7" s="1"/>
  <c r="O23" i="7"/>
  <c r="S23" i="7" s="1"/>
  <c r="O31" i="7"/>
  <c r="S31" i="7" s="1"/>
  <c r="O39" i="7"/>
  <c r="S39" i="7" s="1"/>
  <c r="O47" i="7"/>
  <c r="S47" i="7" s="1"/>
  <c r="O55" i="7"/>
  <c r="S55" i="7" s="1"/>
  <c r="E10" i="7"/>
  <c r="E18" i="7"/>
  <c r="E26" i="7"/>
  <c r="E34" i="7"/>
  <c r="E42" i="7"/>
  <c r="E50" i="7"/>
  <c r="E58" i="7"/>
  <c r="E61" i="7"/>
  <c r="O16" i="7"/>
  <c r="S16" i="7" s="1"/>
  <c r="O24" i="7"/>
  <c r="S24" i="7" s="1"/>
  <c r="O32" i="7"/>
  <c r="S32" i="7" s="1"/>
  <c r="O40" i="7"/>
  <c r="S40" i="7" s="1"/>
  <c r="O48" i="7"/>
  <c r="S48" i="7" s="1"/>
  <c r="O56" i="7"/>
  <c r="S56" i="7" s="1"/>
  <c r="E11" i="7"/>
  <c r="E19" i="7"/>
  <c r="E27" i="7"/>
  <c r="E35" i="7"/>
  <c r="E43" i="7"/>
  <c r="E51" i="7"/>
  <c r="E59" i="7"/>
  <c r="O9" i="7"/>
  <c r="S9" i="7" s="1"/>
  <c r="O17" i="7"/>
  <c r="S17" i="7" s="1"/>
  <c r="O25" i="7"/>
  <c r="S25" i="7" s="1"/>
  <c r="O33" i="7"/>
  <c r="S33" i="7" s="1"/>
  <c r="O41" i="7"/>
  <c r="S41" i="7" s="1"/>
  <c r="O49" i="7"/>
  <c r="S49" i="7" s="1"/>
  <c r="O57" i="7"/>
  <c r="S57" i="7" s="1"/>
  <c r="E12" i="7"/>
  <c r="E20" i="7"/>
  <c r="E28" i="7"/>
  <c r="E36" i="7"/>
  <c r="E44" i="7"/>
  <c r="E52" i="7"/>
  <c r="E63" i="7"/>
  <c r="O60" i="7"/>
  <c r="S60" i="7" s="1"/>
  <c r="O10" i="7"/>
  <c r="S10" i="7" s="1"/>
  <c r="O18" i="7"/>
  <c r="S18" i="7" s="1"/>
  <c r="O26" i="7"/>
  <c r="S26" i="7" s="1"/>
  <c r="O34" i="7"/>
  <c r="S34" i="7" s="1"/>
  <c r="O42" i="7"/>
  <c r="S42" i="7" s="1"/>
  <c r="O50" i="7"/>
  <c r="S50" i="7" s="1"/>
  <c r="O58" i="7"/>
  <c r="S58" i="7" s="1"/>
  <c r="E13" i="7"/>
  <c r="E21" i="7"/>
  <c r="E29" i="7"/>
  <c r="E37" i="7"/>
  <c r="E45" i="7"/>
  <c r="E53" i="7"/>
  <c r="E8" i="7"/>
  <c r="O61" i="7"/>
  <c r="S61" i="7" s="1"/>
  <c r="O12" i="7"/>
  <c r="S12" i="7" s="1"/>
  <c r="O20" i="7"/>
  <c r="S20" i="7" s="1"/>
  <c r="O28" i="7"/>
  <c r="S28" i="7" s="1"/>
  <c r="O36" i="7"/>
  <c r="S36" i="7" s="1"/>
  <c r="O44" i="7"/>
  <c r="S44" i="7" s="1"/>
  <c r="O52" i="7"/>
  <c r="S52" i="7" s="1"/>
  <c r="O63" i="7"/>
  <c r="S63" i="7" s="1"/>
  <c r="E15" i="7"/>
  <c r="E23" i="7"/>
  <c r="E31" i="7"/>
  <c r="E39" i="7"/>
  <c r="E47" i="7"/>
  <c r="E55" i="7"/>
  <c r="O27" i="7"/>
  <c r="S27" i="7" s="1"/>
  <c r="O59" i="7"/>
  <c r="S59" i="7" s="1"/>
  <c r="E38" i="7"/>
  <c r="E40" i="7"/>
  <c r="E14" i="7"/>
  <c r="E46" i="7"/>
  <c r="O37" i="7"/>
  <c r="S37" i="7" s="1"/>
  <c r="E16" i="7"/>
  <c r="E48" i="7"/>
  <c r="O11" i="7"/>
  <c r="S11" i="7" s="1"/>
  <c r="O43" i="7"/>
  <c r="S43" i="7" s="1"/>
  <c r="E22" i="7"/>
  <c r="E54" i="7"/>
  <c r="O8" i="7"/>
  <c r="S8" i="7" s="1"/>
  <c r="O35" i="7"/>
  <c r="S35" i="7" s="1"/>
  <c r="O13" i="7"/>
  <c r="S13" i="7" s="1"/>
  <c r="O45" i="7"/>
  <c r="S45" i="7" s="1"/>
  <c r="E24" i="7"/>
  <c r="E56" i="7"/>
  <c r="O19" i="7"/>
  <c r="S19" i="7" s="1"/>
  <c r="O51" i="7"/>
  <c r="S51" i="7" s="1"/>
  <c r="E30" i="7"/>
  <c r="O21" i="7"/>
  <c r="S21" i="7" s="1"/>
  <c r="O53" i="7"/>
  <c r="S53" i="7" s="1"/>
  <c r="E32" i="7"/>
  <c r="O29" i="7"/>
  <c r="S29" i="7" s="1"/>
  <c r="Q12" i="7"/>
  <c r="Q20" i="7"/>
  <c r="Q28" i="7"/>
  <c r="Q36" i="7"/>
  <c r="Q44" i="7"/>
  <c r="Q52" i="7"/>
  <c r="Q60" i="7"/>
  <c r="G13" i="7"/>
  <c r="G21" i="7"/>
  <c r="G29" i="7"/>
  <c r="G37" i="7"/>
  <c r="G45" i="7"/>
  <c r="G53" i="7"/>
  <c r="G61" i="7"/>
  <c r="Q13" i="7"/>
  <c r="Q21" i="7"/>
  <c r="Q29" i="7"/>
  <c r="Q37" i="7"/>
  <c r="Q45" i="7"/>
  <c r="Q53" i="7"/>
  <c r="Q61" i="7"/>
  <c r="G14" i="7"/>
  <c r="G22" i="7"/>
  <c r="G30" i="7"/>
  <c r="G38" i="7"/>
  <c r="G46" i="7"/>
  <c r="G54" i="7"/>
  <c r="G63" i="7"/>
  <c r="Q17" i="7"/>
  <c r="Q41" i="7"/>
  <c r="Q14" i="7"/>
  <c r="Q22" i="7"/>
  <c r="Q30" i="7"/>
  <c r="Q38" i="7"/>
  <c r="Q46" i="7"/>
  <c r="Q54" i="7"/>
  <c r="Q63" i="7"/>
  <c r="G15" i="7"/>
  <c r="G23" i="7"/>
  <c r="G31" i="7"/>
  <c r="G39" i="7"/>
  <c r="G47" i="7"/>
  <c r="G55" i="7"/>
  <c r="G8" i="7"/>
  <c r="Q25" i="7"/>
  <c r="Q15" i="7"/>
  <c r="Q23" i="7"/>
  <c r="Q31" i="7"/>
  <c r="Q39" i="7"/>
  <c r="Q47" i="7"/>
  <c r="Q55" i="7"/>
  <c r="Q8" i="7"/>
  <c r="G16" i="7"/>
  <c r="G24" i="7"/>
  <c r="G32" i="7"/>
  <c r="G40" i="7"/>
  <c r="G48" i="7"/>
  <c r="G56" i="7"/>
  <c r="Q33" i="7"/>
  <c r="Q16" i="7"/>
  <c r="Q24" i="7"/>
  <c r="Q32" i="7"/>
  <c r="Q40" i="7"/>
  <c r="Q48" i="7"/>
  <c r="Q56" i="7"/>
  <c r="G9" i="7"/>
  <c r="G17" i="7"/>
  <c r="G25" i="7"/>
  <c r="G33" i="7"/>
  <c r="G41" i="7"/>
  <c r="G49" i="7"/>
  <c r="G57" i="7"/>
  <c r="Q9" i="7"/>
  <c r="Q10" i="7"/>
  <c r="Q18" i="7"/>
  <c r="Q26" i="7"/>
  <c r="Q34" i="7"/>
  <c r="Q42" i="7"/>
  <c r="Q50" i="7"/>
  <c r="Q58" i="7"/>
  <c r="G11" i="7"/>
  <c r="G19" i="7"/>
  <c r="G27" i="7"/>
  <c r="G35" i="7"/>
  <c r="G43" i="7"/>
  <c r="G51" i="7"/>
  <c r="G59" i="7"/>
  <c r="Q49" i="7"/>
  <c r="G26" i="7"/>
  <c r="G58" i="7"/>
  <c r="Q51" i="7"/>
  <c r="Q11" i="7"/>
  <c r="Q59" i="7"/>
  <c r="G36" i="7"/>
  <c r="G60" i="7"/>
  <c r="Q57" i="7"/>
  <c r="Q19" i="7"/>
  <c r="G10" i="7"/>
  <c r="G42" i="7"/>
  <c r="Q27" i="7"/>
  <c r="G12" i="7"/>
  <c r="G44" i="7"/>
  <c r="G28" i="7"/>
  <c r="Q35" i="7"/>
  <c r="G18" i="7"/>
  <c r="G50" i="7"/>
  <c r="Q43" i="7"/>
  <c r="G20" i="7"/>
  <c r="G52" i="7"/>
  <c r="G34" i="7"/>
  <c r="M9" i="3"/>
  <c r="G8" i="8" s="1"/>
  <c r="G9" i="8" s="1"/>
  <c r="I8" i="8" s="1"/>
  <c r="K9" i="3"/>
  <c r="I9" i="3"/>
  <c r="G9" i="3"/>
  <c r="E9" i="3"/>
  <c r="C9" i="8"/>
  <c r="C8" i="10" s="1"/>
  <c r="E9" i="2"/>
  <c r="I60" i="7" l="1"/>
  <c r="I26" i="7"/>
  <c r="I21" i="7"/>
  <c r="I62" i="7"/>
  <c r="I33" i="7"/>
  <c r="I43" i="7"/>
  <c r="I18" i="7"/>
  <c r="I63" i="7"/>
  <c r="I38" i="7"/>
  <c r="I13" i="7"/>
  <c r="I54" i="7"/>
  <c r="I11" i="7"/>
  <c r="I44" i="7"/>
  <c r="I10" i="7"/>
  <c r="I47" i="7"/>
  <c r="I30" i="7"/>
  <c r="I61" i="7"/>
  <c r="I51" i="7"/>
  <c r="I36" i="7"/>
  <c r="I16" i="7"/>
  <c r="I46" i="7"/>
  <c r="I28" i="7"/>
  <c r="I41" i="7"/>
  <c r="I8" i="7"/>
  <c r="I39" i="7"/>
  <c r="I22" i="7"/>
  <c r="I52" i="7"/>
  <c r="I20" i="7"/>
  <c r="I9" i="7"/>
  <c r="I19" i="7"/>
  <c r="I48" i="7"/>
  <c r="I31" i="7"/>
  <c r="I14" i="7"/>
  <c r="I58" i="7"/>
  <c r="I17" i="7"/>
  <c r="I25" i="7"/>
  <c r="I50" i="7"/>
  <c r="I40" i="7"/>
  <c r="I23" i="7"/>
  <c r="I45" i="7"/>
  <c r="I57" i="7"/>
  <c r="I35" i="7"/>
  <c r="I49" i="7"/>
  <c r="I42" i="7"/>
  <c r="I32" i="7"/>
  <c r="I15" i="7"/>
  <c r="I37" i="7"/>
  <c r="I56" i="7"/>
  <c r="I12" i="7"/>
  <c r="I27" i="7"/>
  <c r="I34" i="7"/>
  <c r="I24" i="7"/>
  <c r="I59" i="7"/>
  <c r="I29" i="7"/>
  <c r="I53" i="7"/>
  <c r="I55" i="7"/>
  <c r="C64" i="7"/>
  <c r="M64" i="7"/>
  <c r="E8" i="8"/>
  <c r="E9" i="8" s="1"/>
  <c r="G64" i="7"/>
  <c r="I9" i="8"/>
  <c r="E64" i="7"/>
  <c r="Q64" i="7"/>
  <c r="O64" i="7"/>
  <c r="G9" i="2"/>
  <c r="C9" i="2"/>
  <c r="I9" i="2"/>
  <c r="S64" i="7" l="1"/>
  <c r="U62" i="7" s="1"/>
  <c r="I64" i="7"/>
  <c r="C7" i="10" s="1"/>
  <c r="C9" i="10" s="1"/>
  <c r="K9" i="2"/>
  <c r="K62" i="7" l="1"/>
  <c r="K15" i="7"/>
  <c r="K39" i="7"/>
  <c r="K59" i="7"/>
  <c r="K13" i="7"/>
  <c r="K23" i="7"/>
  <c r="K14" i="7"/>
  <c r="K10" i="7"/>
  <c r="K40" i="7"/>
  <c r="K43" i="7"/>
  <c r="K18" i="7"/>
  <c r="K37" i="7"/>
  <c r="K32" i="7"/>
  <c r="K48" i="7"/>
  <c r="K36" i="7"/>
  <c r="K57" i="7"/>
  <c r="K44" i="7"/>
  <c r="K51" i="7"/>
  <c r="K60" i="7"/>
  <c r="K49" i="7"/>
  <c r="K8" i="7"/>
  <c r="K54" i="7"/>
  <c r="K35" i="7"/>
  <c r="K9" i="7"/>
  <c r="K25" i="7"/>
  <c r="K26" i="7"/>
  <c r="K55" i="7"/>
  <c r="K58" i="7"/>
  <c r="K41" i="7"/>
  <c r="K52" i="7"/>
  <c r="K42" i="7"/>
  <c r="K50" i="7"/>
  <c r="K30" i="7"/>
  <c r="K45" i="7"/>
  <c r="K19" i="7"/>
  <c r="K24" i="7"/>
  <c r="K17" i="7"/>
  <c r="K47" i="7"/>
  <c r="K63" i="7"/>
  <c r="K12" i="7"/>
  <c r="K53" i="7"/>
  <c r="K33" i="7"/>
  <c r="K56" i="7"/>
  <c r="K34" i="7"/>
  <c r="K31" i="7"/>
  <c r="K46" i="7"/>
  <c r="K22" i="7"/>
  <c r="K29" i="7"/>
  <c r="K11" i="7"/>
  <c r="K27" i="7"/>
  <c r="K20" i="7"/>
  <c r="K28" i="7"/>
  <c r="K38" i="7"/>
  <c r="K61" i="7"/>
  <c r="K21" i="7"/>
  <c r="K16" i="7"/>
  <c r="U51" i="7"/>
  <c r="U19" i="7"/>
  <c r="U24" i="7"/>
  <c r="U16" i="7"/>
  <c r="U33" i="7"/>
  <c r="U43" i="7"/>
  <c r="U56" i="7"/>
  <c r="U55" i="7"/>
  <c r="U18" i="7"/>
  <c r="U39" i="7"/>
  <c r="U31" i="7"/>
  <c r="U35" i="7"/>
  <c r="U23" i="7"/>
  <c r="U58" i="7"/>
  <c r="U13" i="7"/>
  <c r="U25" i="7"/>
  <c r="U38" i="7"/>
  <c r="U22" i="7"/>
  <c r="U14" i="7"/>
  <c r="U59" i="7"/>
  <c r="U17" i="7"/>
  <c r="U11" i="7"/>
  <c r="U49" i="7"/>
  <c r="U50" i="7"/>
  <c r="U41" i="7"/>
  <c r="U63" i="7"/>
  <c r="U27" i="7"/>
  <c r="U54" i="7"/>
  <c r="U46" i="7"/>
  <c r="U30" i="7"/>
  <c r="U57" i="7"/>
  <c r="U42" i="7"/>
  <c r="U61" i="7"/>
  <c r="U53" i="7"/>
  <c r="U45" i="7"/>
  <c r="U37" i="7"/>
  <c r="U29" i="7"/>
  <c r="U21" i="7"/>
  <c r="U52" i="7"/>
  <c r="U34" i="7"/>
  <c r="U26" i="7"/>
  <c r="U10" i="7"/>
  <c r="U60" i="7"/>
  <c r="U32" i="7"/>
  <c r="U44" i="7"/>
  <c r="U36" i="7"/>
  <c r="U28" i="7"/>
  <c r="U20" i="7"/>
  <c r="U12" i="7"/>
  <c r="U48" i="7"/>
  <c r="U40" i="7"/>
  <c r="U15" i="7"/>
  <c r="U9" i="7"/>
  <c r="U47" i="7"/>
  <c r="U8" i="7"/>
  <c r="E8" i="10" l="1"/>
  <c r="E7" i="10"/>
  <c r="K64" i="7"/>
  <c r="U64" i="7"/>
  <c r="E9" i="10" l="1"/>
</calcChain>
</file>

<file path=xl/sharedStrings.xml><?xml version="1.0" encoding="utf-8"?>
<sst xmlns="http://schemas.openxmlformats.org/spreadsheetml/2006/main" count="884" uniqueCount="133">
  <si>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</si>
  <si>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</si>
  <si>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</si>
  <si>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</si>
  <si>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</si>
  <si>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</si>
  <si>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</si>
  <si>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</si>
  <si>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</si>
  <si>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</si>
  <si>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</si>
  <si>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</si>
  <si>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</si>
  <si>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</si>
  <si>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</si>
  <si>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</si>
  <si>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</si>
  <si>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</si>
  <si>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</si>
  <si>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</si>
  <si>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</si>
  <si>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</si>
  <si>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</si>
  <si>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</si>
  <si>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</si>
  <si>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</si>
  <si>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</si>
  <si>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</si>
  <si>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</si>
  <si>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</si>
  <si>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</si>
  <si>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</si>
  <si>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</si>
  <si>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</si>
  <si>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</si>
  <si>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</si>
  <si>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</si>
  <si>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</si>
  <si>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</si>
  <si>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</si>
  <si>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</si>
  <si>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</si>
  <si>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</si>
  <si>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</si>
  <si>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</si>
  <si>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</si>
  <si>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</si>
  <si>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</si>
  <si>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</si>
  <si>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</si>
  <si>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</si>
  <si>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</si>
  <si>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</si>
  <si>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</si>
  <si>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</si>
  <si>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</si>
  <si>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</si>
  <si>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</si>
  <si>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</si>
  <si>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</si>
  <si>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</si>
  <si>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</si>
  <si>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</si>
  <si>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</si>
  <si>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</si>
  <si>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</si>
  <si>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</si>
  <si>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</si>
  <si>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</si>
  <si>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</si>
  <si>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</si>
  <si>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</si>
  <si>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</si>
  <si>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</si>
  <si>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</si>
  <si>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</si>
  <si>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</si>
  <si>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</si>
  <si>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</si>
  <si>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</si>
  <si>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</si>
  <si>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</si>
  <si>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</si>
  <si>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</si>
  <si>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</si>
  <si>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</si>
  <si>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</si>
  <si>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</si>
  <si>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</si>
  <si>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</si>
  <si>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</si>
  <si>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</si>
  <si>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</si>
  <si>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</si>
  <si>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</si>
  <si>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</si>
  <si>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</si>
  <si>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</si>
  <si>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</si>
  <si>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</si>
  <si>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</si>
  <si>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</si>
  <si>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</si>
  <si>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آلومینای ایران</t>
  </si>
  <si>
    <t>سیمان  صوفیان</t>
  </si>
  <si>
    <t>سیمان  قاین</t>
  </si>
  <si>
    <t>سیمان هگمتان</t>
  </si>
  <si>
    <t>سایر درآمدها برای تنزیل سود سهام</t>
  </si>
  <si>
    <t>سیمان قاین</t>
  </si>
  <si>
    <t>سیمان صوفیان</t>
  </si>
  <si>
    <t>سیمان دورود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</si>
  <si>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</si>
  <si>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</si>
  <si>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</si>
  <si>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</si>
  <si>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</si>
  <si>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</si>
  <si>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</si>
  <si>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</si>
  <si>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</si>
  <si>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</si>
  <si>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</si>
  <si>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</si>
  <si>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1404/03/31</t>
  </si>
  <si>
    <t>صنایع غذایی رضوی</t>
  </si>
  <si>
    <t>1404/04/31</t>
  </si>
  <si>
    <t>برای ماه منتهی به 1404/04/31</t>
  </si>
  <si>
    <t>1404/04/22</t>
  </si>
  <si>
    <t>1404/04/29</t>
  </si>
  <si>
    <t>1404/04/28</t>
  </si>
  <si>
    <t>1404/04/03</t>
  </si>
  <si>
    <t>1404/04/24</t>
  </si>
  <si>
    <t>سیمان خاش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</si>
</sst>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/>
    <xf numFmtId="164" fontId="2" fillId="0" borderId="0" xfId="2" applyNumberFormat="1" applyFont="1" applyFill="1" applyAlignment="1">
      <alignment horizontal="center"/>
    </xf>
    <xf numFmtId="164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29" fillId="0" borderId="0" xfId="0" applyNumberFormat="1" applyFon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60"/>
  <sheetViews>
    <sheetView rightToLeft="1" tabSelected="1" zoomScale="70" zoomScaleNormal="70" workbookViewId="0">
      <selection activeCell="O57" sqref="O57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9.25" style="2" bestFit="1" customWidth="1"/>
    <col min="28" max="16384" width="9" style="2"/>
  </cols>
  <sheetData>
    <row r="2" spans="1:1022 1025:2048 2051:3072 3074:14336 14338:15359 15362:16382" ht="26.25" x14ac:dyDescent="0.2">
      <c r="A2" s="56" t="s">
        <v>80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1022 1025:2048 2051:3072 3074:14336 14338:15359 15362:16382" ht="26.25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1022 1025:2048 2051:3072 3074:14336 14338:15359 15362:16382" ht="26.25" x14ac:dyDescent="0.2">
      <c r="A4" s="56" t="s">
        <v>126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1022 1025:2048 2051:3072 3074:14336 14338:15359 15362:16382" ht="27" thickBot="1" x14ac:dyDescent="0.25">
      <c r="A6" s="55" t="s">
        <v>3</v>
      </c>
      <c r="C6" s="55" t="s">
        <v>123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125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1022 1025:2048 2051:3072 3074:14336 14338:15359 15362:16382" ht="27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13</v>
      </c>
    </row>
    <row r="8" spans="1:1022 1025:2048 2051:3072 3074:14336 14338:15359 15362:16382" ht="27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46" t="s">
        <v>7</v>
      </c>
      <c r="K8" s="46" t="s">
        <v>8</v>
      </c>
      <c r="M8" s="46" t="s">
        <v>7</v>
      </c>
      <c r="O8" s="46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1022 1025:2048 2051:3072 3074:14336 14338:15359 15362:16382" ht="21" x14ac:dyDescent="0.2">
      <c r="A9" s="3" t="s">
        <v>103</v>
      </c>
      <c r="C9" s="8">
        <v>1500000</v>
      </c>
      <c r="D9" s="8"/>
      <c r="E9" s="8">
        <v>123114141509</v>
      </c>
      <c r="F9" s="8"/>
      <c r="G9" s="8">
        <v>168431832000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1500000</v>
      </c>
      <c r="R9" s="8"/>
      <c r="S9" s="8">
        <v>121260</v>
      </c>
      <c r="T9" s="8"/>
      <c r="U9" s="8">
        <v>123114141509</v>
      </c>
      <c r="V9" s="8"/>
      <c r="W9" s="8">
        <v>180807754500</v>
      </c>
      <c r="Y9" s="1">
        <v>9.8508973989914761E-3</v>
      </c>
      <c r="AA9" s="43"/>
    </row>
    <row r="10" spans="1:1022 1025:2048 2051:3072 3074:14336 14338:15359 15362:16382" ht="21" x14ac:dyDescent="0.2">
      <c r="A10" s="3" t="s">
        <v>52</v>
      </c>
      <c r="C10" s="8">
        <v>1200000</v>
      </c>
      <c r="D10" s="8"/>
      <c r="E10" s="8">
        <v>43305125379</v>
      </c>
      <c r="F10" s="8"/>
      <c r="G10" s="8">
        <v>62744436000</v>
      </c>
      <c r="H10" s="8"/>
      <c r="I10" s="8">
        <v>0</v>
      </c>
      <c r="J10" s="8"/>
      <c r="K10" s="8">
        <v>0</v>
      </c>
      <c r="L10" s="8"/>
      <c r="M10" s="8">
        <v>-1188491</v>
      </c>
      <c r="N10" s="8"/>
      <c r="O10" s="8">
        <v>55017622386</v>
      </c>
      <c r="P10" s="8"/>
      <c r="Q10" s="8">
        <v>11509</v>
      </c>
      <c r="R10" s="8"/>
      <c r="S10" s="8">
        <v>47750</v>
      </c>
      <c r="T10" s="8"/>
      <c r="U10" s="8">
        <v>415332239</v>
      </c>
      <c r="V10" s="8"/>
      <c r="W10" s="8">
        <v>546284899.23749995</v>
      </c>
      <c r="Y10" s="1">
        <v>2.9763084597165376E-5</v>
      </c>
      <c r="AA10" s="43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53</v>
      </c>
      <c r="C11" s="8">
        <v>26000000</v>
      </c>
      <c r="D11" s="8"/>
      <c r="E11" s="8">
        <v>245405061123</v>
      </c>
      <c r="F11" s="8"/>
      <c r="G11" s="8">
        <v>417401595000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26000000</v>
      </c>
      <c r="R11" s="8"/>
      <c r="S11" s="8">
        <v>16280</v>
      </c>
      <c r="T11" s="8"/>
      <c r="U11" s="8">
        <v>245405061123</v>
      </c>
      <c r="V11" s="8"/>
      <c r="W11" s="8">
        <v>420761484000</v>
      </c>
      <c r="Y11" s="1">
        <v>2.2924228110644412E-2</v>
      </c>
      <c r="AA11" s="43"/>
    </row>
    <row r="12" spans="1:1022 1025:2048 2051:3072 3074:14336 14338:15359 15362:16382" ht="21" x14ac:dyDescent="0.2">
      <c r="A12" s="3" t="s">
        <v>54</v>
      </c>
      <c r="C12" s="8">
        <v>600000</v>
      </c>
      <c r="D12" s="8"/>
      <c r="E12" s="8">
        <v>3302996399</v>
      </c>
      <c r="F12" s="8"/>
      <c r="G12" s="8">
        <v>4288331700</v>
      </c>
      <c r="H12" s="8"/>
      <c r="I12" s="8">
        <v>0</v>
      </c>
      <c r="J12" s="8"/>
      <c r="K12" s="8">
        <v>0</v>
      </c>
      <c r="L12" s="8"/>
      <c r="M12" s="8">
        <v>-600000</v>
      </c>
      <c r="N12" s="8"/>
      <c r="O12" s="8">
        <v>3835044900</v>
      </c>
      <c r="P12" s="8"/>
      <c r="Q12" s="8">
        <v>0</v>
      </c>
      <c r="R12" s="8"/>
      <c r="S12" s="8">
        <v>0</v>
      </c>
      <c r="T12" s="8"/>
      <c r="U12" s="8">
        <v>0</v>
      </c>
      <c r="V12" s="8"/>
      <c r="W12" s="8">
        <v>0</v>
      </c>
      <c r="Y12" s="1">
        <v>0</v>
      </c>
      <c r="AA12" s="43"/>
    </row>
    <row r="13" spans="1:1022 1025:2048 2051:3072 3074:14336 14338:15359 15362:16382" ht="21" x14ac:dyDescent="0.2">
      <c r="A13" s="3" t="s">
        <v>55</v>
      </c>
      <c r="C13" s="8">
        <v>12553553</v>
      </c>
      <c r="D13" s="8"/>
      <c r="E13" s="8">
        <v>280025493060</v>
      </c>
      <c r="F13" s="8"/>
      <c r="G13" s="8">
        <v>406686026530.99298</v>
      </c>
      <c r="H13" s="8"/>
      <c r="I13" s="8">
        <v>0</v>
      </c>
      <c r="J13" s="8"/>
      <c r="K13" s="8">
        <v>0</v>
      </c>
      <c r="L13" s="8"/>
      <c r="M13" s="8">
        <v>-2117739</v>
      </c>
      <c r="N13" s="8"/>
      <c r="O13" s="8">
        <v>64193577107</v>
      </c>
      <c r="P13" s="8"/>
      <c r="Q13" s="8">
        <v>10435814</v>
      </c>
      <c r="R13" s="8"/>
      <c r="S13" s="8">
        <v>31670</v>
      </c>
      <c r="T13" s="8"/>
      <c r="U13" s="8">
        <v>232786205041</v>
      </c>
      <c r="V13" s="8"/>
      <c r="W13" s="8">
        <v>328535741115.18903</v>
      </c>
      <c r="Y13" s="1">
        <v>1.7899519224588083E-2</v>
      </c>
      <c r="AA13" s="43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X13" s="1"/>
      <c r="BA13" s="3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Y13" s="1"/>
      <c r="CB13" s="3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Z13" s="1"/>
      <c r="DC13" s="3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EA13" s="1"/>
      <c r="ED13" s="3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B13" s="1"/>
      <c r="FE13" s="3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C13" s="1"/>
      <c r="GF13" s="3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D13" s="1"/>
      <c r="HG13" s="3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E13" s="1"/>
      <c r="IH13" s="3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F13" s="1"/>
      <c r="JI13" s="3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G13" s="1"/>
      <c r="KJ13" s="3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H13" s="1"/>
      <c r="LK13" s="3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I13" s="1"/>
      <c r="ML13" s="3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J13" s="1"/>
      <c r="NM13" s="3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K13" s="1"/>
      <c r="ON13" s="3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L13" s="1"/>
      <c r="PO13" s="3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M13" s="1"/>
      <c r="QP13" s="3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N13" s="1"/>
      <c r="RQ13" s="3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O13" s="1"/>
      <c r="SR13" s="3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P13" s="1"/>
      <c r="TS13" s="3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Q13" s="1"/>
      <c r="UT13" s="3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R13" s="1"/>
      <c r="VU13" s="3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S13" s="1"/>
      <c r="WV13" s="3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T13" s="1"/>
      <c r="XW13" s="3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U13" s="1"/>
      <c r="YX13" s="3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V13" s="1"/>
      <c r="ZY13" s="3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W13" s="1"/>
      <c r="AAZ13" s="3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X13" s="1"/>
      <c r="ACA13" s="3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Y13" s="1"/>
      <c r="ADB13" s="3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Z13" s="1"/>
      <c r="AEC13" s="3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FA13" s="1"/>
      <c r="AFD13" s="3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B13" s="1"/>
      <c r="AGE13" s="3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C13" s="1"/>
      <c r="AHF13" s="3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D13" s="1"/>
      <c r="AIG13" s="3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E13" s="1"/>
      <c r="AJH13" s="3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F13" s="1"/>
      <c r="AKI13" s="3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G13" s="1"/>
      <c r="ALJ13" s="3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H13" s="1"/>
      <c r="AMK13" s="3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I13" s="1"/>
      <c r="ANL13" s="3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J13" s="1"/>
      <c r="AOM13" s="3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K13" s="1"/>
      <c r="APN13" s="3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L13" s="1"/>
      <c r="AQO13" s="3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M13" s="1"/>
      <c r="ARP13" s="3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N13" s="1"/>
      <c r="ASQ13" s="3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O13" s="1"/>
      <c r="ATR13" s="3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P13" s="1"/>
      <c r="AUS13" s="3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Q13" s="1"/>
      <c r="AVT13" s="3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R13" s="1"/>
      <c r="AWU13" s="3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S13" s="1"/>
      <c r="AXV13" s="3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T13" s="1"/>
      <c r="AYW13" s="3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U13" s="1"/>
      <c r="AZX13" s="3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V13" s="1"/>
      <c r="BAY13" s="3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W13" s="1"/>
      <c r="BBZ13" s="3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X13" s="1"/>
      <c r="BDA13" s="3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Y13" s="1"/>
      <c r="BEB13" s="3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Z13" s="1"/>
      <c r="BFC13" s="3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GA13" s="1"/>
      <c r="BGD13" s="3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B13" s="1"/>
      <c r="BHE13" s="3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C13" s="1"/>
      <c r="BIF13" s="3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D13" s="1"/>
      <c r="BJG13" s="3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E13" s="1"/>
      <c r="BKH13" s="3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F13" s="1"/>
      <c r="BLI13" s="3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G13" s="1"/>
      <c r="BMJ13" s="3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H13" s="1"/>
      <c r="BNK13" s="3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I13" s="1"/>
      <c r="BOL13" s="3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J13" s="1"/>
      <c r="BPM13" s="3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K13" s="1"/>
      <c r="BQN13" s="3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L13" s="1"/>
      <c r="BRO13" s="3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M13" s="1"/>
      <c r="BSP13" s="3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N13" s="1"/>
      <c r="BTQ13" s="3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O13" s="1"/>
      <c r="BUR13" s="3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P13" s="1"/>
      <c r="BVS13" s="3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Q13" s="1"/>
      <c r="BWT13" s="3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R13" s="1"/>
      <c r="BXU13" s="3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S13" s="1"/>
      <c r="BYV13" s="3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T13" s="1"/>
      <c r="BZW13" s="3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U13" s="1"/>
      <c r="CAX13" s="3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V13" s="1"/>
      <c r="CBY13" s="3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W13" s="1"/>
      <c r="CCZ13" s="3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X13" s="1"/>
      <c r="CEA13" s="3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Y13" s="1"/>
      <c r="CFB13" s="3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Z13" s="1"/>
      <c r="CGC13" s="3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HA13" s="1"/>
      <c r="CHD13" s="3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B13" s="1"/>
      <c r="CIE13" s="3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C13" s="1"/>
      <c r="CJF13" s="3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D13" s="1"/>
      <c r="CKG13" s="3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E13" s="1"/>
      <c r="CLH13" s="3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F13" s="1"/>
      <c r="CMI13" s="3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G13" s="1"/>
      <c r="CNJ13" s="3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H13" s="1"/>
      <c r="COK13" s="3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I13" s="1"/>
      <c r="CPL13" s="3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J13" s="1"/>
      <c r="CQM13" s="3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K13" s="1"/>
      <c r="CRN13" s="3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L13" s="1"/>
      <c r="CSO13" s="3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M13" s="1"/>
      <c r="CTP13" s="3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N13" s="1"/>
      <c r="CUQ13" s="3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O13" s="1"/>
      <c r="CVR13" s="3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P13" s="1"/>
      <c r="CWS13" s="3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Q13" s="1"/>
      <c r="CXT13" s="3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R13" s="1"/>
      <c r="CYU13" s="3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S13" s="1"/>
      <c r="CZV13" s="3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T13" s="1"/>
      <c r="DAW13" s="3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U13" s="1"/>
      <c r="DBX13" s="3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V13" s="1"/>
      <c r="DCY13" s="3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W13" s="1"/>
      <c r="DDZ13" s="3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X13" s="1"/>
      <c r="DFA13" s="3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Y13" s="1"/>
      <c r="DGB13" s="3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Z13" s="1"/>
      <c r="DHC13" s="3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IA13" s="1"/>
      <c r="DID13" s="3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B13" s="1"/>
      <c r="DJE13" s="3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C13" s="1"/>
      <c r="DKF13" s="3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D13" s="1"/>
      <c r="DLG13" s="3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E13" s="1"/>
      <c r="DMH13" s="3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F13" s="1"/>
      <c r="DNI13" s="3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G13" s="1"/>
      <c r="DOJ13" s="3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H13" s="1"/>
      <c r="DPK13" s="3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I13" s="1"/>
      <c r="DQL13" s="3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J13" s="1"/>
      <c r="DRM13" s="3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K13" s="1"/>
      <c r="DSN13" s="3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L13" s="1"/>
      <c r="DTO13" s="3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M13" s="1"/>
      <c r="DUP13" s="3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N13" s="1"/>
      <c r="DVQ13" s="3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O13" s="1"/>
      <c r="DWR13" s="3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P13" s="1"/>
      <c r="DXS13" s="3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Q13" s="1"/>
      <c r="DYT13" s="3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R13" s="1"/>
      <c r="DZU13" s="3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S13" s="1"/>
      <c r="EAV13" s="3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T13" s="1"/>
      <c r="EBW13" s="3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U13" s="1"/>
      <c r="ECX13" s="3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V13" s="1"/>
      <c r="EDY13" s="3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W13" s="1"/>
      <c r="EEZ13" s="3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X13" s="1"/>
      <c r="EGA13" s="3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Y13" s="1"/>
      <c r="EHB13" s="3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Z13" s="1"/>
      <c r="EIC13" s="3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JA13" s="1"/>
      <c r="EJD13" s="3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B13" s="1"/>
      <c r="EKE13" s="3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C13" s="1"/>
      <c r="ELF13" s="3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D13" s="1"/>
      <c r="EMG13" s="3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E13" s="1"/>
      <c r="ENH13" s="3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F13" s="1"/>
      <c r="EOI13" s="3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G13" s="1"/>
      <c r="EPJ13" s="3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H13" s="1"/>
      <c r="EQK13" s="3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I13" s="1"/>
      <c r="ERL13" s="3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J13" s="1"/>
      <c r="ESM13" s="3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K13" s="1"/>
      <c r="ETN13" s="3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L13" s="1"/>
      <c r="EUO13" s="3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M13" s="1"/>
      <c r="EVP13" s="3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N13" s="1"/>
      <c r="EWQ13" s="3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O13" s="1"/>
      <c r="EXR13" s="3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P13" s="1"/>
      <c r="EYS13" s="3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Q13" s="1"/>
      <c r="EZT13" s="3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R13" s="1"/>
      <c r="FAU13" s="3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S13" s="1"/>
      <c r="FBV13" s="3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T13" s="1"/>
      <c r="FCW13" s="3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U13" s="1"/>
      <c r="FDX13" s="3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V13" s="1"/>
      <c r="FEY13" s="3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W13" s="1"/>
      <c r="FFZ13" s="3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X13" s="1"/>
      <c r="FHA13" s="3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Y13" s="1"/>
      <c r="FIB13" s="3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Z13" s="1"/>
      <c r="FJC13" s="3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KA13" s="1"/>
      <c r="FKD13" s="3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B13" s="1"/>
      <c r="FLE13" s="3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C13" s="1"/>
      <c r="FMF13" s="3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D13" s="1"/>
      <c r="FNG13" s="3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E13" s="1"/>
      <c r="FOH13" s="3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F13" s="1"/>
      <c r="FPI13" s="3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G13" s="1"/>
      <c r="FQJ13" s="3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H13" s="1"/>
      <c r="FRK13" s="3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I13" s="1"/>
      <c r="FSL13" s="3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J13" s="1"/>
      <c r="FTM13" s="3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K13" s="1"/>
      <c r="FUN13" s="3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L13" s="1"/>
      <c r="FVO13" s="3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M13" s="1"/>
      <c r="FWP13" s="3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N13" s="1"/>
      <c r="FXQ13" s="3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O13" s="1"/>
      <c r="FYR13" s="3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P13" s="1"/>
      <c r="FZS13" s="3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Q13" s="1"/>
      <c r="GAT13" s="3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R13" s="1"/>
      <c r="GBU13" s="3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S13" s="1"/>
      <c r="GCV13" s="3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T13" s="1"/>
      <c r="GDW13" s="3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U13" s="1"/>
      <c r="GEX13" s="3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V13" s="1"/>
      <c r="GFY13" s="3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W13" s="1"/>
      <c r="GGZ13" s="3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X13" s="1"/>
      <c r="GIA13" s="3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Y13" s="1"/>
      <c r="GJB13" s="3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Z13" s="1"/>
      <c r="GKC13" s="3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LA13" s="1"/>
      <c r="GLD13" s="3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B13" s="1"/>
      <c r="GME13" s="3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C13" s="1"/>
      <c r="GNF13" s="3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D13" s="1"/>
      <c r="GOG13" s="3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E13" s="1"/>
      <c r="GPH13" s="3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F13" s="1"/>
      <c r="GQI13" s="3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G13" s="1"/>
      <c r="GRJ13" s="3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H13" s="1"/>
      <c r="GSK13" s="3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I13" s="1"/>
      <c r="GTL13" s="3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J13" s="1"/>
      <c r="GUM13" s="3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K13" s="1"/>
      <c r="GVN13" s="3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L13" s="1"/>
      <c r="GWO13" s="3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M13" s="1"/>
      <c r="GXP13" s="3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N13" s="1"/>
      <c r="GYQ13" s="3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O13" s="1"/>
      <c r="GZR13" s="3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P13" s="1"/>
      <c r="HAS13" s="3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Q13" s="1"/>
      <c r="HBT13" s="3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R13" s="1"/>
      <c r="HCU13" s="3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S13" s="1"/>
      <c r="HDV13" s="3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T13" s="1"/>
      <c r="HEW13" s="3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U13" s="1"/>
      <c r="HFX13" s="3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V13" s="1"/>
      <c r="HGY13" s="3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W13" s="1"/>
      <c r="HHZ13" s="3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X13" s="1"/>
      <c r="HJA13" s="3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Y13" s="1"/>
      <c r="HKB13" s="3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Z13" s="1"/>
      <c r="HLC13" s="3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MA13" s="1"/>
      <c r="HMD13" s="3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B13" s="1"/>
      <c r="HNE13" s="3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C13" s="1"/>
      <c r="HOF13" s="3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D13" s="1"/>
      <c r="HPG13" s="3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E13" s="1"/>
      <c r="HQH13" s="3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F13" s="1"/>
      <c r="HRI13" s="3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G13" s="1"/>
      <c r="HSJ13" s="3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H13" s="1"/>
      <c r="HTK13" s="3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I13" s="1"/>
      <c r="HUL13" s="3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J13" s="1"/>
      <c r="HVM13" s="3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K13" s="1"/>
      <c r="HWN13" s="3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L13" s="1"/>
      <c r="HXO13" s="3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M13" s="1"/>
      <c r="HYP13" s="3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N13" s="1"/>
      <c r="HZQ13" s="3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O13" s="1"/>
      <c r="IAR13" s="3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P13" s="1"/>
      <c r="IBS13" s="3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Q13" s="1"/>
      <c r="ICT13" s="3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R13" s="1"/>
      <c r="IDU13" s="3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S13" s="1"/>
      <c r="IEV13" s="3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T13" s="1"/>
      <c r="IFW13" s="3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U13" s="1"/>
      <c r="IGX13" s="3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V13" s="1"/>
      <c r="IHY13" s="3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W13" s="1"/>
      <c r="IIZ13" s="3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X13" s="1"/>
      <c r="IKA13" s="3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Y13" s="1"/>
      <c r="ILB13" s="3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Z13" s="1"/>
      <c r="IMC13" s="3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NA13" s="1"/>
      <c r="IND13" s="3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B13" s="1"/>
      <c r="IOE13" s="3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C13" s="1"/>
      <c r="IPF13" s="3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D13" s="1"/>
      <c r="IQG13" s="3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E13" s="1"/>
      <c r="IRH13" s="3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F13" s="1"/>
      <c r="ISI13" s="3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G13" s="1"/>
      <c r="ITJ13" s="3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H13" s="1"/>
      <c r="IUK13" s="3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I13" s="1"/>
      <c r="IVL13" s="3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J13" s="1"/>
      <c r="IWM13" s="3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K13" s="1"/>
      <c r="IXN13" s="3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L13" s="1"/>
      <c r="IYO13" s="3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M13" s="1"/>
      <c r="IZP13" s="3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N13" s="1"/>
      <c r="JAQ13" s="3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O13" s="1"/>
      <c r="JBR13" s="3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P13" s="1"/>
      <c r="JCS13" s="3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Q13" s="1"/>
      <c r="JDT13" s="3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R13" s="1"/>
      <c r="JEU13" s="3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S13" s="1"/>
      <c r="JFV13" s="3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T13" s="1"/>
      <c r="JGW13" s="3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U13" s="1"/>
      <c r="JHX13" s="3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V13" s="1"/>
      <c r="JIY13" s="3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W13" s="1"/>
      <c r="JJZ13" s="3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X13" s="1"/>
      <c r="JLA13" s="3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Y13" s="1"/>
      <c r="JMB13" s="3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Z13" s="1"/>
      <c r="JNC13" s="3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OA13" s="1"/>
      <c r="JOD13" s="3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B13" s="1"/>
      <c r="JPE13" s="3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C13" s="1"/>
      <c r="JQF13" s="3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D13" s="1"/>
      <c r="JRG13" s="3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E13" s="1"/>
      <c r="JSH13" s="3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F13" s="1"/>
      <c r="JTI13" s="3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G13" s="1"/>
      <c r="JUJ13" s="3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H13" s="1"/>
      <c r="JVK13" s="3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I13" s="1"/>
      <c r="JWL13" s="3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J13" s="1"/>
      <c r="JXM13" s="3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K13" s="1"/>
      <c r="JYN13" s="3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L13" s="1"/>
      <c r="JZO13" s="3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M13" s="1"/>
      <c r="KAP13" s="3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N13" s="1"/>
      <c r="KBQ13" s="3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O13" s="1"/>
      <c r="KCR13" s="3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P13" s="1"/>
      <c r="KDS13" s="3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Q13" s="1"/>
      <c r="KET13" s="3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R13" s="1"/>
      <c r="KFU13" s="3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S13" s="1"/>
      <c r="KGV13" s="3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T13" s="1"/>
      <c r="KHW13" s="3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U13" s="1"/>
      <c r="KIX13" s="3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V13" s="1"/>
      <c r="KJY13" s="3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W13" s="1"/>
      <c r="KKZ13" s="3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X13" s="1"/>
      <c r="KMA13" s="3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Y13" s="1"/>
      <c r="KNB13" s="3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Z13" s="1"/>
      <c r="KOC13" s="3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PA13" s="1"/>
      <c r="KPD13" s="3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B13" s="1"/>
      <c r="KQE13" s="3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C13" s="1"/>
      <c r="KRF13" s="3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D13" s="1"/>
      <c r="KSG13" s="3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E13" s="1"/>
      <c r="KTH13" s="3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F13" s="1"/>
      <c r="KUI13" s="3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G13" s="1"/>
      <c r="KVJ13" s="3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H13" s="1"/>
      <c r="KWK13" s="3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I13" s="1"/>
      <c r="KXL13" s="3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J13" s="1"/>
      <c r="KYM13" s="3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K13" s="1"/>
      <c r="KZN13" s="3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L13" s="1"/>
      <c r="LAO13" s="3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M13" s="1"/>
      <c r="LBP13" s="3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N13" s="1"/>
      <c r="LCQ13" s="3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O13" s="1"/>
      <c r="LDR13" s="3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P13" s="1"/>
      <c r="LES13" s="3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Q13" s="1"/>
      <c r="LFT13" s="3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R13" s="1"/>
      <c r="LGU13" s="3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S13" s="1"/>
      <c r="LHV13" s="3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T13" s="1"/>
      <c r="LIW13" s="3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U13" s="1"/>
      <c r="LJX13" s="3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V13" s="1"/>
      <c r="LKY13" s="3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W13" s="1"/>
      <c r="LLZ13" s="3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X13" s="1"/>
      <c r="LNA13" s="3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Y13" s="1"/>
      <c r="LOB13" s="3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Z13" s="1"/>
      <c r="LPC13" s="3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QA13" s="1"/>
      <c r="LQD13" s="3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B13" s="1"/>
      <c r="LRE13" s="3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C13" s="1"/>
      <c r="LSF13" s="3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D13" s="1"/>
      <c r="LTG13" s="3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E13" s="1"/>
      <c r="LUH13" s="3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F13" s="1"/>
      <c r="LVI13" s="3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G13" s="1"/>
      <c r="LWJ13" s="3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H13" s="1"/>
      <c r="LXK13" s="3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I13" s="1"/>
      <c r="LYL13" s="3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J13" s="1"/>
      <c r="LZM13" s="3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K13" s="1"/>
      <c r="MAN13" s="3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L13" s="1"/>
      <c r="MBO13" s="3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M13" s="1"/>
      <c r="MCP13" s="3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N13" s="1"/>
      <c r="MDQ13" s="3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O13" s="1"/>
      <c r="MER13" s="3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P13" s="1"/>
      <c r="MFS13" s="3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Q13" s="1"/>
      <c r="MGT13" s="3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R13" s="1"/>
      <c r="MHU13" s="3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S13" s="1"/>
      <c r="MIV13" s="3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T13" s="1"/>
      <c r="MJW13" s="3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U13" s="1"/>
      <c r="MKX13" s="3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V13" s="1"/>
      <c r="MLY13" s="3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W13" s="1"/>
      <c r="MMZ13" s="3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X13" s="1"/>
      <c r="MOA13" s="3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Y13" s="1"/>
      <c r="MPB13" s="3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Z13" s="1"/>
      <c r="MQC13" s="3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RA13" s="1"/>
      <c r="MRD13" s="3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B13" s="1"/>
      <c r="MSE13" s="3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C13" s="1"/>
      <c r="MTF13" s="3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D13" s="1"/>
      <c r="MUG13" s="3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E13" s="1"/>
      <c r="MVH13" s="3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F13" s="1"/>
      <c r="MWI13" s="3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G13" s="1"/>
      <c r="MXJ13" s="3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H13" s="1"/>
      <c r="MYK13" s="3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I13" s="1"/>
      <c r="MZL13" s="3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J13" s="1"/>
      <c r="NAM13" s="3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K13" s="1"/>
      <c r="NBN13" s="3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L13" s="1"/>
      <c r="NCO13" s="3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M13" s="1"/>
      <c r="NDP13" s="3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N13" s="1"/>
      <c r="NEQ13" s="3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O13" s="1"/>
      <c r="NFR13" s="3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P13" s="1"/>
      <c r="NGS13" s="3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Q13" s="1"/>
      <c r="NHT13" s="3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R13" s="1"/>
      <c r="NIU13" s="3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S13" s="1"/>
      <c r="NJV13" s="3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T13" s="1"/>
      <c r="NKW13" s="3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U13" s="1"/>
      <c r="NLX13" s="3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V13" s="1"/>
      <c r="NMY13" s="3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W13" s="1"/>
      <c r="NNZ13" s="3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X13" s="1"/>
      <c r="NPA13" s="3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Y13" s="1"/>
      <c r="NQB13" s="3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Z13" s="1"/>
      <c r="NRC13" s="3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SA13" s="1"/>
      <c r="NSD13" s="3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B13" s="1"/>
      <c r="NTE13" s="3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C13" s="1"/>
      <c r="NUF13" s="3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D13" s="1"/>
      <c r="NVG13" s="3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E13" s="1"/>
      <c r="NWH13" s="3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F13" s="1"/>
      <c r="NXI13" s="3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G13" s="1"/>
      <c r="NYJ13" s="3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H13" s="1"/>
      <c r="NZK13" s="3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I13" s="1"/>
      <c r="OAL13" s="3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J13" s="1"/>
      <c r="OBM13" s="3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K13" s="1"/>
      <c r="OCN13" s="3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L13" s="1"/>
      <c r="ODO13" s="3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M13" s="1"/>
      <c r="OEP13" s="3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N13" s="1"/>
      <c r="OFQ13" s="3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O13" s="1"/>
      <c r="OGR13" s="3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P13" s="1"/>
      <c r="OHS13" s="3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Q13" s="1"/>
      <c r="OIT13" s="3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R13" s="1"/>
      <c r="OJU13" s="3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S13" s="1"/>
      <c r="OKV13" s="3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T13" s="1"/>
      <c r="OLW13" s="3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U13" s="1"/>
      <c r="OMX13" s="3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V13" s="1"/>
      <c r="ONY13" s="3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W13" s="1"/>
      <c r="OOZ13" s="3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X13" s="1"/>
      <c r="OQA13" s="3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Y13" s="1"/>
      <c r="ORB13" s="3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Z13" s="1"/>
      <c r="OSC13" s="3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TA13" s="1"/>
      <c r="OTD13" s="3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B13" s="1"/>
      <c r="OUE13" s="3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C13" s="1"/>
      <c r="OVF13" s="3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D13" s="1"/>
      <c r="OWG13" s="3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E13" s="1"/>
      <c r="OXH13" s="3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F13" s="1"/>
      <c r="OYI13" s="3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G13" s="1"/>
      <c r="OZJ13" s="3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H13" s="1"/>
      <c r="PAK13" s="3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I13" s="1"/>
      <c r="PBL13" s="3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J13" s="1"/>
      <c r="PCM13" s="3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K13" s="1"/>
      <c r="PDN13" s="3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L13" s="1"/>
      <c r="PEO13" s="3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M13" s="1"/>
      <c r="PFP13" s="3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N13" s="1"/>
      <c r="PGQ13" s="3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O13" s="1"/>
      <c r="PHR13" s="3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P13" s="1"/>
      <c r="PIS13" s="3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Q13" s="1"/>
      <c r="PJT13" s="3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R13" s="1"/>
      <c r="PKU13" s="3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S13" s="1"/>
      <c r="PLV13" s="3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T13" s="1"/>
      <c r="PMW13" s="3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U13" s="1"/>
      <c r="PNX13" s="3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V13" s="1"/>
      <c r="POY13" s="3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W13" s="1"/>
      <c r="PPZ13" s="3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X13" s="1"/>
      <c r="PRA13" s="3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Y13" s="1"/>
      <c r="PSB13" s="3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Z13" s="1"/>
      <c r="PTC13" s="3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UA13" s="1"/>
      <c r="PUD13" s="3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B13" s="1"/>
      <c r="PVE13" s="3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C13" s="1"/>
      <c r="PWF13" s="3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D13" s="1"/>
      <c r="PXG13" s="3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E13" s="1"/>
      <c r="PYH13" s="3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F13" s="1"/>
      <c r="PZI13" s="3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G13" s="1"/>
      <c r="QAJ13" s="3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H13" s="1"/>
      <c r="QBK13" s="3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I13" s="1"/>
      <c r="QCL13" s="3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J13" s="1"/>
      <c r="QDM13" s="3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K13" s="1"/>
      <c r="QEN13" s="3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L13" s="1"/>
      <c r="QFO13" s="3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M13" s="1"/>
      <c r="QGP13" s="3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N13" s="1"/>
      <c r="QHQ13" s="3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O13" s="1"/>
      <c r="QIR13" s="3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P13" s="1"/>
      <c r="QJS13" s="3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Q13" s="1"/>
      <c r="QKT13" s="3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R13" s="1"/>
      <c r="QLU13" s="3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S13" s="1"/>
      <c r="QMV13" s="3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T13" s="1"/>
      <c r="QNW13" s="3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U13" s="1"/>
      <c r="QOX13" s="3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V13" s="1"/>
      <c r="QPY13" s="3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W13" s="1"/>
      <c r="QQZ13" s="3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X13" s="1"/>
      <c r="QSA13" s="3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Y13" s="1"/>
      <c r="QTB13" s="3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Z13" s="1"/>
      <c r="QUC13" s="3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VA13" s="1"/>
      <c r="QVD13" s="3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B13" s="1"/>
      <c r="QWE13" s="3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C13" s="1"/>
      <c r="QXF13" s="3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D13" s="1"/>
      <c r="QYG13" s="3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E13" s="1"/>
      <c r="QZH13" s="3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F13" s="1"/>
      <c r="RAI13" s="3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G13" s="1"/>
      <c r="RBJ13" s="3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H13" s="1"/>
      <c r="RCK13" s="3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I13" s="1"/>
      <c r="RDL13" s="3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J13" s="1"/>
      <c r="REM13" s="3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K13" s="1"/>
      <c r="RFN13" s="3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L13" s="1"/>
      <c r="RGO13" s="3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M13" s="1"/>
      <c r="RHP13" s="3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N13" s="1"/>
      <c r="RIQ13" s="3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O13" s="1"/>
      <c r="RJR13" s="3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P13" s="1"/>
      <c r="RKS13" s="3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Q13" s="1"/>
      <c r="RLT13" s="3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R13" s="1"/>
      <c r="RMU13" s="3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S13" s="1"/>
      <c r="RNV13" s="3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T13" s="1"/>
      <c r="ROW13" s="3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U13" s="1"/>
      <c r="RPX13" s="3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V13" s="1"/>
      <c r="RQY13" s="3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W13" s="1"/>
      <c r="RRZ13" s="3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X13" s="1"/>
      <c r="RTA13" s="3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Y13" s="1"/>
      <c r="RUB13" s="3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Z13" s="1"/>
      <c r="RVC13" s="3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WA13" s="1"/>
      <c r="RWD13" s="3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B13" s="1"/>
      <c r="RXE13" s="3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C13" s="1"/>
      <c r="RYF13" s="3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D13" s="1"/>
      <c r="RZG13" s="3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E13" s="1"/>
      <c r="SAH13" s="3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F13" s="1"/>
      <c r="SBI13" s="3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G13" s="1"/>
      <c r="SCJ13" s="3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H13" s="1"/>
      <c r="SDK13" s="3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I13" s="1"/>
      <c r="SEL13" s="3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J13" s="1"/>
      <c r="SFM13" s="3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K13" s="1"/>
      <c r="SGN13" s="3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L13" s="1"/>
      <c r="SHO13" s="3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M13" s="1"/>
      <c r="SIP13" s="3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N13" s="1"/>
      <c r="SJQ13" s="3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O13" s="1"/>
      <c r="SKR13" s="3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P13" s="1"/>
      <c r="SLS13" s="3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Q13" s="1"/>
      <c r="SMT13" s="3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R13" s="1"/>
      <c r="SNU13" s="3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S13" s="1"/>
      <c r="SOV13" s="3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T13" s="1"/>
      <c r="SPW13" s="3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U13" s="1"/>
      <c r="SQX13" s="3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V13" s="1"/>
      <c r="SRY13" s="3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W13" s="1"/>
      <c r="SSZ13" s="3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X13" s="1"/>
      <c r="SUA13" s="3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Y13" s="1"/>
      <c r="SVB13" s="3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Z13" s="1"/>
      <c r="SWC13" s="3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XA13" s="1"/>
      <c r="SXD13" s="3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B13" s="1"/>
      <c r="SYE13" s="3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C13" s="1"/>
      <c r="SZF13" s="3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D13" s="1"/>
      <c r="TAG13" s="3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E13" s="1"/>
      <c r="TBH13" s="3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F13" s="1"/>
      <c r="TCI13" s="3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G13" s="1"/>
      <c r="TDJ13" s="3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H13" s="1"/>
      <c r="TEK13" s="3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I13" s="1"/>
      <c r="TFL13" s="3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J13" s="1"/>
      <c r="TGM13" s="3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K13" s="1"/>
      <c r="THN13" s="3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L13" s="1"/>
      <c r="TIO13" s="3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M13" s="1"/>
      <c r="TJP13" s="3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N13" s="1"/>
      <c r="TKQ13" s="3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O13" s="1"/>
      <c r="TLR13" s="3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P13" s="1"/>
      <c r="TMS13" s="3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Q13" s="1"/>
      <c r="TNT13" s="3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R13" s="1"/>
      <c r="TOU13" s="3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S13" s="1"/>
      <c r="TPV13" s="3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T13" s="1"/>
      <c r="TQW13" s="3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U13" s="1"/>
      <c r="TRX13" s="3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V13" s="1"/>
      <c r="TSY13" s="3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W13" s="1"/>
      <c r="TTZ13" s="3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X13" s="1"/>
      <c r="TVA13" s="3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Y13" s="1"/>
      <c r="TWB13" s="3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Z13" s="1"/>
      <c r="TXC13" s="3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YA13" s="1"/>
      <c r="TYD13" s="3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B13" s="1"/>
      <c r="TZE13" s="3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C13" s="1"/>
      <c r="UAF13" s="3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D13" s="1"/>
      <c r="UBG13" s="3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E13" s="1"/>
      <c r="UCH13" s="3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F13" s="1"/>
      <c r="UDI13" s="3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G13" s="1"/>
      <c r="UEJ13" s="3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H13" s="1"/>
      <c r="UFK13" s="3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I13" s="1"/>
      <c r="UGL13" s="3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J13" s="1"/>
      <c r="UHM13" s="3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K13" s="1"/>
      <c r="UIN13" s="3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L13" s="1"/>
      <c r="UJO13" s="3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M13" s="1"/>
      <c r="UKP13" s="3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N13" s="1"/>
      <c r="ULQ13" s="3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O13" s="1"/>
      <c r="UMR13" s="3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P13" s="1"/>
      <c r="UNS13" s="3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Q13" s="1"/>
      <c r="UOT13" s="3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R13" s="1"/>
      <c r="UPU13" s="3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S13" s="1"/>
      <c r="UQV13" s="3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T13" s="1"/>
      <c r="URW13" s="3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U13" s="1"/>
      <c r="USX13" s="3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V13" s="1"/>
      <c r="UTY13" s="3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W13" s="1"/>
      <c r="UUZ13" s="3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X13" s="1"/>
      <c r="UWA13" s="3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Y13" s="1"/>
      <c r="UXB13" s="3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Z13" s="1"/>
      <c r="UYC13" s="3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ZA13" s="1"/>
      <c r="UZD13" s="3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B13" s="1"/>
      <c r="VAE13" s="3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C13" s="1"/>
      <c r="VBF13" s="3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D13" s="1"/>
      <c r="VCG13" s="3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E13" s="1"/>
      <c r="VDH13" s="3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F13" s="1"/>
      <c r="VEI13" s="3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G13" s="1"/>
      <c r="VFJ13" s="3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H13" s="1"/>
      <c r="VGK13" s="3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I13" s="1"/>
      <c r="VHL13" s="3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J13" s="1"/>
      <c r="VIM13" s="3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K13" s="1"/>
      <c r="VJN13" s="3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L13" s="1"/>
      <c r="VKO13" s="3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M13" s="1"/>
      <c r="VLP13" s="3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N13" s="1"/>
      <c r="VMQ13" s="3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O13" s="1"/>
      <c r="VNR13" s="3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P13" s="1"/>
      <c r="VOS13" s="3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Q13" s="1"/>
      <c r="VPT13" s="3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R13" s="1"/>
      <c r="VQU13" s="3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S13" s="1"/>
      <c r="VRV13" s="3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T13" s="1"/>
      <c r="VSW13" s="3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U13" s="1"/>
      <c r="VTX13" s="3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V13" s="1"/>
      <c r="VUY13" s="3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W13" s="1"/>
      <c r="VVZ13" s="3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X13" s="1"/>
      <c r="VXA13" s="3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Y13" s="1"/>
      <c r="VYB13" s="3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Z13" s="1"/>
      <c r="VZC13" s="3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WAA13" s="1"/>
      <c r="WAD13" s="3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B13" s="1"/>
      <c r="WBE13" s="3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C13" s="1"/>
      <c r="WCF13" s="3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D13" s="1"/>
      <c r="WDG13" s="3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E13" s="1"/>
      <c r="WEH13" s="3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F13" s="1"/>
      <c r="WFI13" s="3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G13" s="1"/>
      <c r="WGJ13" s="3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H13" s="1"/>
      <c r="WHK13" s="3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I13" s="1"/>
      <c r="WIL13" s="3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J13" s="1"/>
      <c r="WJM13" s="3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K13" s="1"/>
      <c r="WKN13" s="3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L13" s="1"/>
      <c r="WLO13" s="3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M13" s="1"/>
      <c r="WMP13" s="3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N13" s="1"/>
      <c r="WNQ13" s="3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O13" s="1"/>
      <c r="WOR13" s="3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P13" s="1"/>
      <c r="WPS13" s="3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Q13" s="1"/>
      <c r="WQT13" s="3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R13" s="1"/>
      <c r="WRU13" s="3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S13" s="1"/>
      <c r="WSV13" s="3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T13" s="1"/>
      <c r="WTW13" s="3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U13" s="1"/>
      <c r="WUX13" s="3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V13" s="1"/>
      <c r="WVY13" s="3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W13" s="1"/>
      <c r="WWZ13" s="3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X13" s="1"/>
      <c r="WYA13" s="3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Y13" s="1"/>
      <c r="WZB13" s="3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Z13" s="1"/>
      <c r="XAC13" s="3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BA13" s="1"/>
      <c r="XBD13" s="3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B13" s="1"/>
      <c r="XCE13" s="3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C13" s="1"/>
      <c r="XDF13" s="3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D13" s="1"/>
      <c r="XEG13" s="3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</row>
    <row r="14" spans="1:1022 1025:2048 2051:3072 3074:14336 14338:15359 15362:16382" ht="21" x14ac:dyDescent="0.2">
      <c r="A14" s="3" t="s">
        <v>56</v>
      </c>
      <c r="C14" s="8">
        <v>144367673</v>
      </c>
      <c r="D14" s="8"/>
      <c r="E14" s="8">
        <v>1575448690721</v>
      </c>
      <c r="F14" s="8"/>
      <c r="G14" s="8">
        <v>2887394749154.48</v>
      </c>
      <c r="H14" s="8"/>
      <c r="I14" s="8">
        <v>0</v>
      </c>
      <c r="J14" s="8"/>
      <c r="K14" s="8">
        <v>0</v>
      </c>
      <c r="L14" s="8"/>
      <c r="M14" s="8">
        <v>-2820422</v>
      </c>
      <c r="N14" s="8"/>
      <c r="O14" s="8">
        <v>52126383704</v>
      </c>
      <c r="P14" s="8"/>
      <c r="Q14" s="8">
        <v>141547251</v>
      </c>
      <c r="R14" s="8"/>
      <c r="S14" s="8">
        <v>19890</v>
      </c>
      <c r="T14" s="8"/>
      <c r="U14" s="8">
        <v>1544670123366</v>
      </c>
      <c r="V14" s="8"/>
      <c r="W14" s="8">
        <v>2798623342196.7798</v>
      </c>
      <c r="Y14" s="1">
        <v>0.15247659857643489</v>
      </c>
      <c r="AA14" s="43"/>
    </row>
    <row r="15" spans="1:1022 1025:2048 2051:3072 3074:14336 14338:15359 15362:16382" ht="21" x14ac:dyDescent="0.2">
      <c r="A15" s="3" t="s">
        <v>57</v>
      </c>
      <c r="C15" s="8">
        <v>15338248</v>
      </c>
      <c r="D15" s="8"/>
      <c r="E15" s="8">
        <v>492335417824</v>
      </c>
      <c r="F15" s="8"/>
      <c r="G15" s="8">
        <v>969403333283.35205</v>
      </c>
      <c r="H15" s="8"/>
      <c r="I15" s="8">
        <v>0</v>
      </c>
      <c r="J15" s="8"/>
      <c r="K15" s="8">
        <v>0</v>
      </c>
      <c r="L15" s="8"/>
      <c r="M15" s="8">
        <v>-540761</v>
      </c>
      <c r="N15" s="8"/>
      <c r="O15" s="8">
        <v>30086308141</v>
      </c>
      <c r="P15" s="8"/>
      <c r="Q15" s="8">
        <v>14797487</v>
      </c>
      <c r="R15" s="8"/>
      <c r="S15" s="8">
        <v>60240</v>
      </c>
      <c r="T15" s="8"/>
      <c r="U15" s="8">
        <v>474977777442</v>
      </c>
      <c r="V15" s="8"/>
      <c r="W15" s="8">
        <v>886096783209.56396</v>
      </c>
      <c r="Y15" s="1">
        <v>4.8276958701867004E-2</v>
      </c>
      <c r="AA15" s="43"/>
    </row>
    <row r="16" spans="1:1022 1025:2048 2051:3072 3074:14336 14338:15359 15362:16382" ht="21" x14ac:dyDescent="0.2">
      <c r="A16" s="3" t="s">
        <v>58</v>
      </c>
      <c r="C16" s="8">
        <v>9000000</v>
      </c>
      <c r="D16" s="8"/>
      <c r="E16" s="8">
        <v>215286154196</v>
      </c>
      <c r="F16" s="8"/>
      <c r="G16" s="8">
        <v>589749984000</v>
      </c>
      <c r="H16" s="8"/>
      <c r="I16" s="8">
        <v>0</v>
      </c>
      <c r="J16" s="8"/>
      <c r="K16" s="8">
        <v>0</v>
      </c>
      <c r="L16" s="8"/>
      <c r="M16" s="8">
        <v>-856956</v>
      </c>
      <c r="N16" s="8"/>
      <c r="O16" s="8">
        <v>50471847061</v>
      </c>
      <c r="P16" s="8"/>
      <c r="Q16" s="8">
        <v>8143044</v>
      </c>
      <c r="R16" s="8"/>
      <c r="S16" s="8">
        <v>68870</v>
      </c>
      <c r="T16" s="8"/>
      <c r="U16" s="8">
        <v>194787180689</v>
      </c>
      <c r="V16" s="8"/>
      <c r="W16" s="8">
        <v>557474612210.33398</v>
      </c>
      <c r="Y16" s="1">
        <v>3.0372730542519738E-2</v>
      </c>
      <c r="AA16" s="43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59</v>
      </c>
      <c r="C17" s="8">
        <v>5300000</v>
      </c>
      <c r="D17" s="8"/>
      <c r="E17" s="8">
        <v>84151841479</v>
      </c>
      <c r="F17" s="8"/>
      <c r="G17" s="8">
        <v>151731792000</v>
      </c>
      <c r="H17" s="8"/>
      <c r="I17" s="8">
        <v>0</v>
      </c>
      <c r="J17" s="8"/>
      <c r="K17" s="8">
        <v>0</v>
      </c>
      <c r="L17" s="8"/>
      <c r="M17" s="8">
        <v>-1179056</v>
      </c>
      <c r="N17" s="8"/>
      <c r="O17" s="8">
        <v>30086282640</v>
      </c>
      <c r="P17" s="8"/>
      <c r="Q17" s="8">
        <v>4120944</v>
      </c>
      <c r="R17" s="8"/>
      <c r="S17" s="8">
        <v>26610</v>
      </c>
      <c r="T17" s="8"/>
      <c r="U17" s="8">
        <v>65431137025</v>
      </c>
      <c r="V17" s="8"/>
      <c r="W17" s="8">
        <v>109005852836.952</v>
      </c>
      <c r="Y17" s="1">
        <v>5.9389348380319493E-3</v>
      </c>
      <c r="AA17" s="43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60</v>
      </c>
      <c r="C18" s="8">
        <v>5750368</v>
      </c>
      <c r="D18" s="8"/>
      <c r="E18" s="8">
        <v>270604046630</v>
      </c>
      <c r="F18" s="8"/>
      <c r="G18" s="8">
        <v>348113736603.35999</v>
      </c>
      <c r="H18" s="8"/>
      <c r="I18" s="8">
        <v>0</v>
      </c>
      <c r="J18" s="8"/>
      <c r="K18" s="8">
        <v>0</v>
      </c>
      <c r="L18" s="8"/>
      <c r="M18" s="8">
        <v>-4162</v>
      </c>
      <c r="N18" s="8"/>
      <c r="O18" s="8">
        <v>244717518</v>
      </c>
      <c r="P18" s="8"/>
      <c r="Q18" s="8">
        <v>5746206</v>
      </c>
      <c r="R18" s="8"/>
      <c r="S18" s="8">
        <v>50750</v>
      </c>
      <c r="T18" s="8"/>
      <c r="U18" s="8">
        <v>270408188897</v>
      </c>
      <c r="V18" s="8"/>
      <c r="W18" s="8">
        <v>289884815770.72498</v>
      </c>
      <c r="Y18" s="1">
        <v>1.5793711865842334E-2</v>
      </c>
      <c r="AA18" s="43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X18" s="1"/>
      <c r="BA18" s="3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Y18" s="1"/>
      <c r="CB18" s="3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Z18" s="1"/>
      <c r="DC18" s="3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EA18" s="1"/>
      <c r="ED18" s="3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B18" s="1"/>
      <c r="FE18" s="3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C18" s="1"/>
      <c r="GF18" s="3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D18" s="1"/>
      <c r="HG18" s="3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E18" s="1"/>
      <c r="IH18" s="3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F18" s="1"/>
      <c r="JI18" s="3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G18" s="1"/>
      <c r="KJ18" s="3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H18" s="1"/>
      <c r="LK18" s="3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I18" s="1"/>
      <c r="ML18" s="3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J18" s="1"/>
      <c r="NM18" s="3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K18" s="1"/>
      <c r="ON18" s="3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L18" s="1"/>
      <c r="PO18" s="3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M18" s="1"/>
      <c r="QP18" s="3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N18" s="1"/>
      <c r="RQ18" s="3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O18" s="1"/>
      <c r="SR18" s="3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P18" s="1"/>
      <c r="TS18" s="3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Q18" s="1"/>
      <c r="UT18" s="3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R18" s="1"/>
      <c r="VU18" s="3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S18" s="1"/>
      <c r="WV18" s="3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T18" s="1"/>
      <c r="XW18" s="3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U18" s="1"/>
      <c r="YX18" s="3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V18" s="1"/>
      <c r="ZY18" s="3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W18" s="1"/>
      <c r="AAZ18" s="3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X18" s="1"/>
      <c r="ACA18" s="3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Y18" s="1"/>
      <c r="ADB18" s="3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Z18" s="1"/>
      <c r="AEC18" s="3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FA18" s="1"/>
      <c r="AFD18" s="3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B18" s="1"/>
      <c r="AGE18" s="3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C18" s="1"/>
      <c r="AHF18" s="3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D18" s="1"/>
      <c r="AIG18" s="3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E18" s="1"/>
      <c r="AJH18" s="3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F18" s="1"/>
      <c r="AKI18" s="3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G18" s="1"/>
      <c r="ALJ18" s="3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H18" s="1"/>
      <c r="AMK18" s="3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I18" s="1"/>
      <c r="ANL18" s="3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J18" s="1"/>
      <c r="AOM18" s="3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K18" s="1"/>
      <c r="APN18" s="3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L18" s="1"/>
      <c r="AQO18" s="3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M18" s="1"/>
      <c r="ARP18" s="3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N18" s="1"/>
      <c r="ASQ18" s="3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O18" s="1"/>
      <c r="ATR18" s="3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P18" s="1"/>
      <c r="AUS18" s="3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Q18" s="1"/>
      <c r="AVT18" s="3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R18" s="1"/>
      <c r="AWU18" s="3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S18" s="1"/>
      <c r="AXV18" s="3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T18" s="1"/>
      <c r="AYW18" s="3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U18" s="1"/>
      <c r="AZX18" s="3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V18" s="1"/>
      <c r="BAY18" s="3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W18" s="1"/>
      <c r="BBZ18" s="3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X18" s="1"/>
      <c r="BDA18" s="3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Y18" s="1"/>
      <c r="BEB18" s="3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Z18" s="1"/>
      <c r="BFC18" s="3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GA18" s="1"/>
      <c r="BGD18" s="3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B18" s="1"/>
      <c r="BHE18" s="3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C18" s="1"/>
      <c r="BIF18" s="3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D18" s="1"/>
      <c r="BJG18" s="3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E18" s="1"/>
      <c r="BKH18" s="3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F18" s="1"/>
      <c r="BLI18" s="3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G18" s="1"/>
      <c r="BMJ18" s="3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H18" s="1"/>
      <c r="BNK18" s="3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I18" s="1"/>
      <c r="BOL18" s="3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J18" s="1"/>
      <c r="BPM18" s="3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K18" s="1"/>
      <c r="BQN18" s="3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L18" s="1"/>
      <c r="BRO18" s="3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M18" s="1"/>
      <c r="BSP18" s="3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N18" s="1"/>
      <c r="BTQ18" s="3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O18" s="1"/>
      <c r="BUR18" s="3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P18" s="1"/>
      <c r="BVS18" s="3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Q18" s="1"/>
      <c r="BWT18" s="3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R18" s="1"/>
      <c r="BXU18" s="3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S18" s="1"/>
      <c r="BYV18" s="3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T18" s="1"/>
      <c r="BZW18" s="3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U18" s="1"/>
      <c r="CAX18" s="3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V18" s="1"/>
      <c r="CBY18" s="3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W18" s="1"/>
      <c r="CCZ18" s="3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X18" s="1"/>
      <c r="CEA18" s="3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Y18" s="1"/>
      <c r="CFB18" s="3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Z18" s="1"/>
      <c r="CGC18" s="3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HA18" s="1"/>
      <c r="CHD18" s="3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B18" s="1"/>
      <c r="CIE18" s="3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C18" s="1"/>
      <c r="CJF18" s="3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D18" s="1"/>
      <c r="CKG18" s="3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E18" s="1"/>
      <c r="CLH18" s="3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F18" s="1"/>
      <c r="CMI18" s="3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G18" s="1"/>
      <c r="CNJ18" s="3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H18" s="1"/>
      <c r="COK18" s="3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I18" s="1"/>
      <c r="CPL18" s="3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J18" s="1"/>
      <c r="CQM18" s="3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K18" s="1"/>
      <c r="CRN18" s="3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L18" s="1"/>
      <c r="CSO18" s="3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M18" s="1"/>
      <c r="CTP18" s="3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N18" s="1"/>
      <c r="CUQ18" s="3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O18" s="1"/>
      <c r="CVR18" s="3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P18" s="1"/>
      <c r="CWS18" s="3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Q18" s="1"/>
      <c r="CXT18" s="3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R18" s="1"/>
      <c r="CYU18" s="3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S18" s="1"/>
      <c r="CZV18" s="3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T18" s="1"/>
      <c r="DAW18" s="3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U18" s="1"/>
      <c r="DBX18" s="3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V18" s="1"/>
      <c r="DCY18" s="3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W18" s="1"/>
      <c r="DDZ18" s="3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X18" s="1"/>
      <c r="DFA18" s="3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Y18" s="1"/>
      <c r="DGB18" s="3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Z18" s="1"/>
      <c r="DHC18" s="3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IA18" s="1"/>
      <c r="DID18" s="3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B18" s="1"/>
      <c r="DJE18" s="3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C18" s="1"/>
      <c r="DKF18" s="3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D18" s="1"/>
      <c r="DLG18" s="3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E18" s="1"/>
      <c r="DMH18" s="3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F18" s="1"/>
      <c r="DNI18" s="3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G18" s="1"/>
      <c r="DOJ18" s="3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H18" s="1"/>
      <c r="DPK18" s="3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I18" s="1"/>
      <c r="DQL18" s="3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J18" s="1"/>
      <c r="DRM18" s="3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K18" s="1"/>
      <c r="DSN18" s="3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L18" s="1"/>
      <c r="DTO18" s="3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M18" s="1"/>
      <c r="DUP18" s="3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N18" s="1"/>
      <c r="DVQ18" s="3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O18" s="1"/>
      <c r="DWR18" s="3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P18" s="1"/>
      <c r="DXS18" s="3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Q18" s="1"/>
      <c r="DYT18" s="3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R18" s="1"/>
      <c r="DZU18" s="3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S18" s="1"/>
      <c r="EAV18" s="3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T18" s="1"/>
      <c r="EBW18" s="3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U18" s="1"/>
      <c r="ECX18" s="3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V18" s="1"/>
      <c r="EDY18" s="3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W18" s="1"/>
      <c r="EEZ18" s="3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X18" s="1"/>
      <c r="EGA18" s="3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Y18" s="1"/>
      <c r="EHB18" s="3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Z18" s="1"/>
      <c r="EIC18" s="3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JA18" s="1"/>
      <c r="EJD18" s="3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B18" s="1"/>
      <c r="EKE18" s="3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C18" s="1"/>
      <c r="ELF18" s="3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D18" s="1"/>
      <c r="EMG18" s="3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E18" s="1"/>
      <c r="ENH18" s="3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F18" s="1"/>
      <c r="EOI18" s="3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G18" s="1"/>
      <c r="EPJ18" s="3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H18" s="1"/>
      <c r="EQK18" s="3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I18" s="1"/>
      <c r="ERL18" s="3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J18" s="1"/>
      <c r="ESM18" s="3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K18" s="1"/>
      <c r="ETN18" s="3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L18" s="1"/>
      <c r="EUO18" s="3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M18" s="1"/>
      <c r="EVP18" s="3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N18" s="1"/>
      <c r="EWQ18" s="3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O18" s="1"/>
      <c r="EXR18" s="3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P18" s="1"/>
      <c r="EYS18" s="3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Q18" s="1"/>
      <c r="EZT18" s="3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R18" s="1"/>
      <c r="FAU18" s="3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S18" s="1"/>
      <c r="FBV18" s="3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T18" s="1"/>
      <c r="FCW18" s="3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U18" s="1"/>
      <c r="FDX18" s="3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V18" s="1"/>
      <c r="FEY18" s="3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W18" s="1"/>
      <c r="FFZ18" s="3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X18" s="1"/>
      <c r="FHA18" s="3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Y18" s="1"/>
      <c r="FIB18" s="3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Z18" s="1"/>
      <c r="FJC18" s="3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KA18" s="1"/>
      <c r="FKD18" s="3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B18" s="1"/>
      <c r="FLE18" s="3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C18" s="1"/>
      <c r="FMF18" s="3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D18" s="1"/>
      <c r="FNG18" s="3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E18" s="1"/>
      <c r="FOH18" s="3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F18" s="1"/>
      <c r="FPI18" s="3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G18" s="1"/>
      <c r="FQJ18" s="3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H18" s="1"/>
      <c r="FRK18" s="3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I18" s="1"/>
      <c r="FSL18" s="3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J18" s="1"/>
      <c r="FTM18" s="3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K18" s="1"/>
      <c r="FUN18" s="3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L18" s="1"/>
      <c r="FVO18" s="3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M18" s="1"/>
      <c r="FWP18" s="3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N18" s="1"/>
      <c r="FXQ18" s="3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O18" s="1"/>
      <c r="FYR18" s="3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P18" s="1"/>
      <c r="FZS18" s="3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Q18" s="1"/>
      <c r="GAT18" s="3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R18" s="1"/>
      <c r="GBU18" s="3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S18" s="1"/>
      <c r="GCV18" s="3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T18" s="1"/>
      <c r="GDW18" s="3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U18" s="1"/>
      <c r="GEX18" s="3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V18" s="1"/>
      <c r="GFY18" s="3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W18" s="1"/>
      <c r="GGZ18" s="3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X18" s="1"/>
      <c r="GIA18" s="3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Y18" s="1"/>
      <c r="GJB18" s="3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Z18" s="1"/>
      <c r="GKC18" s="3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LA18" s="1"/>
      <c r="GLD18" s="3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B18" s="1"/>
      <c r="GME18" s="3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C18" s="1"/>
      <c r="GNF18" s="3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D18" s="1"/>
      <c r="GOG18" s="3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E18" s="1"/>
      <c r="GPH18" s="3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F18" s="1"/>
      <c r="GQI18" s="3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G18" s="1"/>
      <c r="GRJ18" s="3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H18" s="1"/>
      <c r="GSK18" s="3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I18" s="1"/>
      <c r="GTL18" s="3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J18" s="1"/>
      <c r="GUM18" s="3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K18" s="1"/>
      <c r="GVN18" s="3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L18" s="1"/>
      <c r="GWO18" s="3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M18" s="1"/>
      <c r="GXP18" s="3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N18" s="1"/>
      <c r="GYQ18" s="3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O18" s="1"/>
      <c r="GZR18" s="3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P18" s="1"/>
      <c r="HAS18" s="3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Q18" s="1"/>
      <c r="HBT18" s="3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R18" s="1"/>
      <c r="HCU18" s="3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S18" s="1"/>
      <c r="HDV18" s="3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T18" s="1"/>
      <c r="HEW18" s="3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U18" s="1"/>
      <c r="HFX18" s="3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V18" s="1"/>
      <c r="HGY18" s="3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W18" s="1"/>
      <c r="HHZ18" s="3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X18" s="1"/>
      <c r="HJA18" s="3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Y18" s="1"/>
      <c r="HKB18" s="3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Z18" s="1"/>
      <c r="HLC18" s="3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MA18" s="1"/>
      <c r="HMD18" s="3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B18" s="1"/>
      <c r="HNE18" s="3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C18" s="1"/>
      <c r="HOF18" s="3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D18" s="1"/>
      <c r="HPG18" s="3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E18" s="1"/>
      <c r="HQH18" s="3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F18" s="1"/>
      <c r="HRI18" s="3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G18" s="1"/>
      <c r="HSJ18" s="3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H18" s="1"/>
      <c r="HTK18" s="3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I18" s="1"/>
      <c r="HUL18" s="3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J18" s="1"/>
      <c r="HVM18" s="3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K18" s="1"/>
      <c r="HWN18" s="3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L18" s="1"/>
      <c r="HXO18" s="3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M18" s="1"/>
      <c r="HYP18" s="3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N18" s="1"/>
      <c r="HZQ18" s="3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O18" s="1"/>
      <c r="IAR18" s="3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P18" s="1"/>
      <c r="IBS18" s="3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Q18" s="1"/>
      <c r="ICT18" s="3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R18" s="1"/>
      <c r="IDU18" s="3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S18" s="1"/>
      <c r="IEV18" s="3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T18" s="1"/>
      <c r="IFW18" s="3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U18" s="1"/>
      <c r="IGX18" s="3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V18" s="1"/>
      <c r="IHY18" s="3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W18" s="1"/>
      <c r="IIZ18" s="3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X18" s="1"/>
      <c r="IKA18" s="3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Y18" s="1"/>
      <c r="ILB18" s="3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Z18" s="1"/>
      <c r="IMC18" s="3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NA18" s="1"/>
      <c r="IND18" s="3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B18" s="1"/>
      <c r="IOE18" s="3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C18" s="1"/>
      <c r="IPF18" s="3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D18" s="1"/>
      <c r="IQG18" s="3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E18" s="1"/>
      <c r="IRH18" s="3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F18" s="1"/>
      <c r="ISI18" s="3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G18" s="1"/>
      <c r="ITJ18" s="3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H18" s="1"/>
      <c r="IUK18" s="3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I18" s="1"/>
      <c r="IVL18" s="3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J18" s="1"/>
      <c r="IWM18" s="3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K18" s="1"/>
      <c r="IXN18" s="3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L18" s="1"/>
      <c r="IYO18" s="3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M18" s="1"/>
      <c r="IZP18" s="3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N18" s="1"/>
      <c r="JAQ18" s="3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O18" s="1"/>
      <c r="JBR18" s="3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P18" s="1"/>
      <c r="JCS18" s="3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Q18" s="1"/>
      <c r="JDT18" s="3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R18" s="1"/>
      <c r="JEU18" s="3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S18" s="1"/>
      <c r="JFV18" s="3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T18" s="1"/>
      <c r="JGW18" s="3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U18" s="1"/>
      <c r="JHX18" s="3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V18" s="1"/>
      <c r="JIY18" s="3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W18" s="1"/>
      <c r="JJZ18" s="3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X18" s="1"/>
      <c r="JLA18" s="3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Y18" s="1"/>
      <c r="JMB18" s="3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Z18" s="1"/>
      <c r="JNC18" s="3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OA18" s="1"/>
      <c r="JOD18" s="3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B18" s="1"/>
      <c r="JPE18" s="3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C18" s="1"/>
      <c r="JQF18" s="3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D18" s="1"/>
      <c r="JRG18" s="3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E18" s="1"/>
      <c r="JSH18" s="3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F18" s="1"/>
      <c r="JTI18" s="3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G18" s="1"/>
      <c r="JUJ18" s="3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H18" s="1"/>
      <c r="JVK18" s="3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I18" s="1"/>
      <c r="JWL18" s="3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J18" s="1"/>
      <c r="JXM18" s="3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K18" s="1"/>
      <c r="JYN18" s="3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L18" s="1"/>
      <c r="JZO18" s="3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M18" s="1"/>
      <c r="KAP18" s="3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N18" s="1"/>
      <c r="KBQ18" s="3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O18" s="1"/>
      <c r="KCR18" s="3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P18" s="1"/>
      <c r="KDS18" s="3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Q18" s="1"/>
      <c r="KET18" s="3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R18" s="1"/>
      <c r="KFU18" s="3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S18" s="1"/>
      <c r="KGV18" s="3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T18" s="1"/>
      <c r="KHW18" s="3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U18" s="1"/>
      <c r="KIX18" s="3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V18" s="1"/>
      <c r="KJY18" s="3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W18" s="1"/>
      <c r="KKZ18" s="3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X18" s="1"/>
      <c r="KMA18" s="3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Y18" s="1"/>
      <c r="KNB18" s="3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Z18" s="1"/>
      <c r="KOC18" s="3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PA18" s="1"/>
      <c r="KPD18" s="3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B18" s="1"/>
      <c r="KQE18" s="3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C18" s="1"/>
      <c r="KRF18" s="3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D18" s="1"/>
      <c r="KSG18" s="3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E18" s="1"/>
      <c r="KTH18" s="3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F18" s="1"/>
      <c r="KUI18" s="3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G18" s="1"/>
      <c r="KVJ18" s="3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H18" s="1"/>
      <c r="KWK18" s="3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I18" s="1"/>
      <c r="KXL18" s="3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J18" s="1"/>
      <c r="KYM18" s="3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K18" s="1"/>
      <c r="KZN18" s="3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L18" s="1"/>
      <c r="LAO18" s="3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M18" s="1"/>
      <c r="LBP18" s="3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N18" s="1"/>
      <c r="LCQ18" s="3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O18" s="1"/>
      <c r="LDR18" s="3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P18" s="1"/>
      <c r="LES18" s="3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Q18" s="1"/>
      <c r="LFT18" s="3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R18" s="1"/>
      <c r="LGU18" s="3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S18" s="1"/>
      <c r="LHV18" s="3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T18" s="1"/>
      <c r="LIW18" s="3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U18" s="1"/>
      <c r="LJX18" s="3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V18" s="1"/>
      <c r="LKY18" s="3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W18" s="1"/>
      <c r="LLZ18" s="3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X18" s="1"/>
      <c r="LNA18" s="3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Y18" s="1"/>
      <c r="LOB18" s="3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Z18" s="1"/>
      <c r="LPC18" s="3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QA18" s="1"/>
      <c r="LQD18" s="3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B18" s="1"/>
      <c r="LRE18" s="3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C18" s="1"/>
      <c r="LSF18" s="3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D18" s="1"/>
      <c r="LTG18" s="3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E18" s="1"/>
      <c r="LUH18" s="3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F18" s="1"/>
      <c r="LVI18" s="3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G18" s="1"/>
      <c r="LWJ18" s="3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H18" s="1"/>
      <c r="LXK18" s="3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I18" s="1"/>
      <c r="LYL18" s="3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J18" s="1"/>
      <c r="LZM18" s="3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K18" s="1"/>
      <c r="MAN18" s="3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L18" s="1"/>
      <c r="MBO18" s="3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M18" s="1"/>
      <c r="MCP18" s="3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N18" s="1"/>
      <c r="MDQ18" s="3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O18" s="1"/>
      <c r="MER18" s="3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P18" s="1"/>
      <c r="MFS18" s="3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Q18" s="1"/>
      <c r="MGT18" s="3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R18" s="1"/>
      <c r="MHU18" s="3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S18" s="1"/>
      <c r="MIV18" s="3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T18" s="1"/>
      <c r="MJW18" s="3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U18" s="1"/>
      <c r="MKX18" s="3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V18" s="1"/>
      <c r="MLY18" s="3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W18" s="1"/>
      <c r="MMZ18" s="3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X18" s="1"/>
      <c r="MOA18" s="3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Y18" s="1"/>
      <c r="MPB18" s="3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Z18" s="1"/>
      <c r="MQC18" s="3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RA18" s="1"/>
      <c r="MRD18" s="3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B18" s="1"/>
      <c r="MSE18" s="3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C18" s="1"/>
      <c r="MTF18" s="3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D18" s="1"/>
      <c r="MUG18" s="3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E18" s="1"/>
      <c r="MVH18" s="3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F18" s="1"/>
      <c r="MWI18" s="3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G18" s="1"/>
      <c r="MXJ18" s="3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H18" s="1"/>
      <c r="MYK18" s="3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I18" s="1"/>
      <c r="MZL18" s="3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J18" s="1"/>
      <c r="NAM18" s="3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K18" s="1"/>
      <c r="NBN18" s="3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L18" s="1"/>
      <c r="NCO18" s="3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M18" s="1"/>
      <c r="NDP18" s="3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N18" s="1"/>
      <c r="NEQ18" s="3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O18" s="1"/>
      <c r="NFR18" s="3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P18" s="1"/>
      <c r="NGS18" s="3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Q18" s="1"/>
      <c r="NHT18" s="3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R18" s="1"/>
      <c r="NIU18" s="3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S18" s="1"/>
      <c r="NJV18" s="3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T18" s="1"/>
      <c r="NKW18" s="3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U18" s="1"/>
      <c r="NLX18" s="3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V18" s="1"/>
      <c r="NMY18" s="3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W18" s="1"/>
      <c r="NNZ18" s="3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X18" s="1"/>
      <c r="NPA18" s="3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Y18" s="1"/>
      <c r="NQB18" s="3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Z18" s="1"/>
      <c r="NRC18" s="3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SA18" s="1"/>
      <c r="NSD18" s="3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B18" s="1"/>
      <c r="NTE18" s="3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C18" s="1"/>
      <c r="NUF18" s="3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D18" s="1"/>
      <c r="NVG18" s="3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E18" s="1"/>
      <c r="NWH18" s="3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F18" s="1"/>
      <c r="NXI18" s="3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G18" s="1"/>
      <c r="NYJ18" s="3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H18" s="1"/>
      <c r="NZK18" s="3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I18" s="1"/>
      <c r="OAL18" s="3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J18" s="1"/>
      <c r="OBM18" s="3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K18" s="1"/>
      <c r="OCN18" s="3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L18" s="1"/>
      <c r="ODO18" s="3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M18" s="1"/>
      <c r="OEP18" s="3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N18" s="1"/>
      <c r="OFQ18" s="3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O18" s="1"/>
      <c r="OGR18" s="3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P18" s="1"/>
      <c r="OHS18" s="3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Q18" s="1"/>
      <c r="OIT18" s="3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R18" s="1"/>
      <c r="OJU18" s="3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S18" s="1"/>
      <c r="OKV18" s="3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T18" s="1"/>
      <c r="OLW18" s="3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U18" s="1"/>
      <c r="OMX18" s="3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V18" s="1"/>
      <c r="ONY18" s="3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W18" s="1"/>
      <c r="OOZ18" s="3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X18" s="1"/>
      <c r="OQA18" s="3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Y18" s="1"/>
      <c r="ORB18" s="3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Z18" s="1"/>
      <c r="OSC18" s="3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TA18" s="1"/>
      <c r="OTD18" s="3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B18" s="1"/>
      <c r="OUE18" s="3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C18" s="1"/>
      <c r="OVF18" s="3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D18" s="1"/>
      <c r="OWG18" s="3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E18" s="1"/>
      <c r="OXH18" s="3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F18" s="1"/>
      <c r="OYI18" s="3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G18" s="1"/>
      <c r="OZJ18" s="3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H18" s="1"/>
      <c r="PAK18" s="3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I18" s="1"/>
      <c r="PBL18" s="3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J18" s="1"/>
      <c r="PCM18" s="3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K18" s="1"/>
      <c r="PDN18" s="3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L18" s="1"/>
      <c r="PEO18" s="3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M18" s="1"/>
      <c r="PFP18" s="3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N18" s="1"/>
      <c r="PGQ18" s="3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O18" s="1"/>
      <c r="PHR18" s="3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P18" s="1"/>
      <c r="PIS18" s="3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Q18" s="1"/>
      <c r="PJT18" s="3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R18" s="1"/>
      <c r="PKU18" s="3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S18" s="1"/>
      <c r="PLV18" s="3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T18" s="1"/>
      <c r="PMW18" s="3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U18" s="1"/>
      <c r="PNX18" s="3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V18" s="1"/>
      <c r="POY18" s="3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W18" s="1"/>
      <c r="PPZ18" s="3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X18" s="1"/>
      <c r="PRA18" s="3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Y18" s="1"/>
      <c r="PSB18" s="3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Z18" s="1"/>
      <c r="PTC18" s="3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UA18" s="1"/>
      <c r="PUD18" s="3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B18" s="1"/>
      <c r="PVE18" s="3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C18" s="1"/>
      <c r="PWF18" s="3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D18" s="1"/>
      <c r="PXG18" s="3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E18" s="1"/>
      <c r="PYH18" s="3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F18" s="1"/>
      <c r="PZI18" s="3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G18" s="1"/>
      <c r="QAJ18" s="3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H18" s="1"/>
      <c r="QBK18" s="3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I18" s="1"/>
      <c r="QCL18" s="3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J18" s="1"/>
      <c r="QDM18" s="3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K18" s="1"/>
      <c r="QEN18" s="3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L18" s="1"/>
      <c r="QFO18" s="3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M18" s="1"/>
      <c r="QGP18" s="3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N18" s="1"/>
      <c r="QHQ18" s="3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O18" s="1"/>
      <c r="QIR18" s="3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P18" s="1"/>
      <c r="QJS18" s="3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Q18" s="1"/>
      <c r="QKT18" s="3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R18" s="1"/>
      <c r="QLU18" s="3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S18" s="1"/>
      <c r="QMV18" s="3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T18" s="1"/>
      <c r="QNW18" s="3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U18" s="1"/>
      <c r="QOX18" s="3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V18" s="1"/>
      <c r="QPY18" s="3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W18" s="1"/>
      <c r="QQZ18" s="3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X18" s="1"/>
      <c r="QSA18" s="3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Y18" s="1"/>
      <c r="QTB18" s="3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Z18" s="1"/>
      <c r="QUC18" s="3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VA18" s="1"/>
      <c r="QVD18" s="3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B18" s="1"/>
      <c r="QWE18" s="3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C18" s="1"/>
      <c r="QXF18" s="3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D18" s="1"/>
      <c r="QYG18" s="3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E18" s="1"/>
      <c r="QZH18" s="3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F18" s="1"/>
      <c r="RAI18" s="3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G18" s="1"/>
      <c r="RBJ18" s="3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H18" s="1"/>
      <c r="RCK18" s="3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I18" s="1"/>
      <c r="RDL18" s="3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J18" s="1"/>
      <c r="REM18" s="3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K18" s="1"/>
      <c r="RFN18" s="3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L18" s="1"/>
      <c r="RGO18" s="3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M18" s="1"/>
      <c r="RHP18" s="3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N18" s="1"/>
      <c r="RIQ18" s="3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O18" s="1"/>
      <c r="RJR18" s="3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P18" s="1"/>
      <c r="RKS18" s="3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Q18" s="1"/>
      <c r="RLT18" s="3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R18" s="1"/>
      <c r="RMU18" s="3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S18" s="1"/>
      <c r="RNV18" s="3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T18" s="1"/>
      <c r="ROW18" s="3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U18" s="1"/>
      <c r="RPX18" s="3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V18" s="1"/>
      <c r="RQY18" s="3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W18" s="1"/>
      <c r="RRZ18" s="3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X18" s="1"/>
      <c r="RTA18" s="3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Y18" s="1"/>
      <c r="RUB18" s="3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Z18" s="1"/>
      <c r="RVC18" s="3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WA18" s="1"/>
      <c r="RWD18" s="3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B18" s="1"/>
      <c r="RXE18" s="3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C18" s="1"/>
      <c r="RYF18" s="3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D18" s="1"/>
      <c r="RZG18" s="3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E18" s="1"/>
      <c r="SAH18" s="3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F18" s="1"/>
      <c r="SBI18" s="3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G18" s="1"/>
      <c r="SCJ18" s="3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H18" s="1"/>
      <c r="SDK18" s="3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I18" s="1"/>
      <c r="SEL18" s="3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J18" s="1"/>
      <c r="SFM18" s="3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K18" s="1"/>
      <c r="SGN18" s="3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L18" s="1"/>
      <c r="SHO18" s="3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M18" s="1"/>
      <c r="SIP18" s="3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N18" s="1"/>
      <c r="SJQ18" s="3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O18" s="1"/>
      <c r="SKR18" s="3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P18" s="1"/>
      <c r="SLS18" s="3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Q18" s="1"/>
      <c r="SMT18" s="3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R18" s="1"/>
      <c r="SNU18" s="3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S18" s="1"/>
      <c r="SOV18" s="3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T18" s="1"/>
      <c r="SPW18" s="3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U18" s="1"/>
      <c r="SQX18" s="3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V18" s="1"/>
      <c r="SRY18" s="3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W18" s="1"/>
      <c r="SSZ18" s="3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X18" s="1"/>
      <c r="SUA18" s="3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Y18" s="1"/>
      <c r="SVB18" s="3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Z18" s="1"/>
      <c r="SWC18" s="3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XA18" s="1"/>
      <c r="SXD18" s="3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B18" s="1"/>
      <c r="SYE18" s="3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C18" s="1"/>
      <c r="SZF18" s="3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D18" s="1"/>
      <c r="TAG18" s="3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E18" s="1"/>
      <c r="TBH18" s="3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F18" s="1"/>
      <c r="TCI18" s="3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G18" s="1"/>
      <c r="TDJ18" s="3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H18" s="1"/>
      <c r="TEK18" s="3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I18" s="1"/>
      <c r="TFL18" s="3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J18" s="1"/>
      <c r="TGM18" s="3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K18" s="1"/>
      <c r="THN18" s="3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L18" s="1"/>
      <c r="TIO18" s="3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M18" s="1"/>
      <c r="TJP18" s="3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N18" s="1"/>
      <c r="TKQ18" s="3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O18" s="1"/>
      <c r="TLR18" s="3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P18" s="1"/>
      <c r="TMS18" s="3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Q18" s="1"/>
      <c r="TNT18" s="3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R18" s="1"/>
      <c r="TOU18" s="3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S18" s="1"/>
      <c r="TPV18" s="3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T18" s="1"/>
      <c r="TQW18" s="3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U18" s="1"/>
      <c r="TRX18" s="3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V18" s="1"/>
      <c r="TSY18" s="3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W18" s="1"/>
      <c r="TTZ18" s="3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X18" s="1"/>
      <c r="TVA18" s="3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Y18" s="1"/>
      <c r="TWB18" s="3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Z18" s="1"/>
      <c r="TXC18" s="3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YA18" s="1"/>
      <c r="TYD18" s="3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B18" s="1"/>
      <c r="TZE18" s="3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C18" s="1"/>
      <c r="UAF18" s="3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D18" s="1"/>
      <c r="UBG18" s="3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E18" s="1"/>
      <c r="UCH18" s="3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F18" s="1"/>
      <c r="UDI18" s="3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G18" s="1"/>
      <c r="UEJ18" s="3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H18" s="1"/>
      <c r="UFK18" s="3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I18" s="1"/>
      <c r="UGL18" s="3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J18" s="1"/>
      <c r="UHM18" s="3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K18" s="1"/>
      <c r="UIN18" s="3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L18" s="1"/>
      <c r="UJO18" s="3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M18" s="1"/>
      <c r="UKP18" s="3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N18" s="1"/>
      <c r="ULQ18" s="3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O18" s="1"/>
      <c r="UMR18" s="3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P18" s="1"/>
      <c r="UNS18" s="3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Q18" s="1"/>
      <c r="UOT18" s="3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R18" s="1"/>
      <c r="UPU18" s="3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S18" s="1"/>
      <c r="UQV18" s="3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T18" s="1"/>
      <c r="URW18" s="3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U18" s="1"/>
      <c r="USX18" s="3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V18" s="1"/>
      <c r="UTY18" s="3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W18" s="1"/>
      <c r="UUZ18" s="3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X18" s="1"/>
      <c r="UWA18" s="3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Y18" s="1"/>
      <c r="UXB18" s="3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Z18" s="1"/>
      <c r="UYC18" s="3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ZA18" s="1"/>
      <c r="UZD18" s="3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B18" s="1"/>
      <c r="VAE18" s="3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C18" s="1"/>
      <c r="VBF18" s="3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D18" s="1"/>
      <c r="VCG18" s="3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E18" s="1"/>
      <c r="VDH18" s="3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F18" s="1"/>
      <c r="VEI18" s="3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G18" s="1"/>
      <c r="VFJ18" s="3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H18" s="1"/>
      <c r="VGK18" s="3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I18" s="1"/>
      <c r="VHL18" s="3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J18" s="1"/>
      <c r="VIM18" s="3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K18" s="1"/>
      <c r="VJN18" s="3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L18" s="1"/>
      <c r="VKO18" s="3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M18" s="1"/>
      <c r="VLP18" s="3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N18" s="1"/>
      <c r="VMQ18" s="3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O18" s="1"/>
      <c r="VNR18" s="3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P18" s="1"/>
      <c r="VOS18" s="3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Q18" s="1"/>
      <c r="VPT18" s="3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R18" s="1"/>
      <c r="VQU18" s="3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S18" s="1"/>
      <c r="VRV18" s="3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T18" s="1"/>
      <c r="VSW18" s="3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U18" s="1"/>
      <c r="VTX18" s="3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V18" s="1"/>
      <c r="VUY18" s="3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W18" s="1"/>
      <c r="VVZ18" s="3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X18" s="1"/>
      <c r="VXA18" s="3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Y18" s="1"/>
      <c r="VYB18" s="3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Z18" s="1"/>
      <c r="VZC18" s="3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WAA18" s="1"/>
      <c r="WAD18" s="3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B18" s="1"/>
      <c r="WBE18" s="3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C18" s="1"/>
      <c r="WCF18" s="3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D18" s="1"/>
      <c r="WDG18" s="3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E18" s="1"/>
      <c r="WEH18" s="3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F18" s="1"/>
      <c r="WFI18" s="3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G18" s="1"/>
      <c r="WGJ18" s="3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H18" s="1"/>
      <c r="WHK18" s="3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I18" s="1"/>
      <c r="WIL18" s="3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J18" s="1"/>
      <c r="WJM18" s="3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K18" s="1"/>
      <c r="WKN18" s="3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L18" s="1"/>
      <c r="WLO18" s="3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M18" s="1"/>
      <c r="WMP18" s="3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N18" s="1"/>
      <c r="WNQ18" s="3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O18" s="1"/>
      <c r="WOR18" s="3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P18" s="1"/>
      <c r="WPS18" s="3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Q18" s="1"/>
      <c r="WQT18" s="3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R18" s="1"/>
      <c r="WRU18" s="3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S18" s="1"/>
      <c r="WSV18" s="3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T18" s="1"/>
      <c r="WTW18" s="3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U18" s="1"/>
      <c r="WUX18" s="3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V18" s="1"/>
      <c r="WVY18" s="3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W18" s="1"/>
      <c r="WWZ18" s="3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X18" s="1"/>
      <c r="WYA18" s="3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Y18" s="1"/>
      <c r="WZB18" s="3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Z18" s="1"/>
      <c r="XAC18" s="3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BA18" s="1"/>
      <c r="XBD18" s="3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B18" s="1"/>
      <c r="XCE18" s="3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C18" s="1"/>
      <c r="XDF18" s="3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D18" s="1"/>
      <c r="XEG18" s="3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</row>
    <row r="19" spans="1:1022 1025:2048 2051:3072 3074:14336 14338:15359 15362:16382" ht="21" x14ac:dyDescent="0.2">
      <c r="A19" s="3" t="s">
        <v>61</v>
      </c>
      <c r="C19" s="8">
        <v>9007108</v>
      </c>
      <c r="D19" s="8"/>
      <c r="E19" s="8">
        <v>586972951262</v>
      </c>
      <c r="F19" s="8"/>
      <c r="G19" s="8">
        <v>603646028992.90796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9007108</v>
      </c>
      <c r="R19" s="8"/>
      <c r="S19" s="8">
        <v>69030</v>
      </c>
      <c r="T19" s="8"/>
      <c r="U19" s="8">
        <v>586972951262</v>
      </c>
      <c r="V19" s="8"/>
      <c r="W19" s="8">
        <v>618061189281.82202</v>
      </c>
      <c r="Y19" s="1">
        <v>3.3673651767595396E-2</v>
      </c>
      <c r="AA19" s="43"/>
    </row>
    <row r="20" spans="1:1022 1025:2048 2051:3072 3074:14336 14338:15359 15362:16382" ht="21" x14ac:dyDescent="0.2">
      <c r="A20" s="3" t="s">
        <v>62</v>
      </c>
      <c r="C20" s="8">
        <v>35000000</v>
      </c>
      <c r="D20" s="8"/>
      <c r="E20" s="8">
        <v>231332457462</v>
      </c>
      <c r="F20" s="8"/>
      <c r="G20" s="8">
        <v>335044552500</v>
      </c>
      <c r="H20" s="8"/>
      <c r="I20" s="8">
        <v>0</v>
      </c>
      <c r="J20" s="8"/>
      <c r="K20" s="8">
        <v>0</v>
      </c>
      <c r="L20" s="8"/>
      <c r="M20" s="8">
        <v>-5181279</v>
      </c>
      <c r="N20" s="8"/>
      <c r="O20" s="8">
        <v>45620583629</v>
      </c>
      <c r="P20" s="8"/>
      <c r="Q20" s="8">
        <v>29818721</v>
      </c>
      <c r="R20" s="8"/>
      <c r="S20" s="8">
        <v>9250</v>
      </c>
      <c r="T20" s="8"/>
      <c r="U20" s="8">
        <v>197086800211</v>
      </c>
      <c r="V20" s="8"/>
      <c r="W20" s="8">
        <v>274182021392.96201</v>
      </c>
      <c r="Y20" s="1">
        <v>1.4938180991513584E-2</v>
      </c>
      <c r="AA20" s="43"/>
    </row>
    <row r="21" spans="1:1022 1025:2048 2051:3072 3074:14336 14338:15359 15362:16382" ht="21" x14ac:dyDescent="0.2">
      <c r="A21" s="3" t="s">
        <v>63</v>
      </c>
      <c r="C21" s="8">
        <v>4300000</v>
      </c>
      <c r="D21" s="8"/>
      <c r="E21" s="8">
        <v>148189948879</v>
      </c>
      <c r="F21" s="8"/>
      <c r="G21" s="8">
        <v>137379698100</v>
      </c>
      <c r="H21" s="8"/>
      <c r="I21" s="8">
        <v>0</v>
      </c>
      <c r="J21" s="8"/>
      <c r="K21" s="8">
        <v>0</v>
      </c>
      <c r="L21" s="8"/>
      <c r="M21" s="8">
        <v>-501451</v>
      </c>
      <c r="N21" s="8"/>
      <c r="O21" s="8">
        <v>15482397636</v>
      </c>
      <c r="P21" s="8"/>
      <c r="Q21" s="8">
        <v>3798549</v>
      </c>
      <c r="R21" s="8"/>
      <c r="S21" s="8">
        <v>32080</v>
      </c>
      <c r="T21" s="8"/>
      <c r="U21" s="8">
        <v>130908554007</v>
      </c>
      <c r="V21" s="8"/>
      <c r="W21" s="8">
        <v>121132400081.076</v>
      </c>
      <c r="Y21" s="1">
        <v>6.599622058202523E-3</v>
      </c>
      <c r="AA21" s="43"/>
    </row>
    <row r="22" spans="1:1022 1025:2048 2051:3072 3074:14336 14338:15359 15362:16382" ht="21" x14ac:dyDescent="0.2">
      <c r="A22" s="3" t="s">
        <v>64</v>
      </c>
      <c r="C22" s="8">
        <v>96000000</v>
      </c>
      <c r="D22" s="8"/>
      <c r="E22" s="8">
        <v>1008711305881</v>
      </c>
      <c r="F22" s="8"/>
      <c r="G22" s="8">
        <v>2012593392000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96000000</v>
      </c>
      <c r="R22" s="8"/>
      <c r="S22" s="8">
        <v>19560</v>
      </c>
      <c r="T22" s="8"/>
      <c r="U22" s="8">
        <v>1008711305881</v>
      </c>
      <c r="V22" s="8"/>
      <c r="W22" s="8">
        <v>1866587328000</v>
      </c>
      <c r="Y22" s="1">
        <v>0.10169674583501145</v>
      </c>
      <c r="AA22" s="43"/>
    </row>
    <row r="23" spans="1:1022 1025:2048 2051:3072 3074:14336 14338:15359 15362:16382" ht="21" x14ac:dyDescent="0.2">
      <c r="A23" s="3" t="s">
        <v>65</v>
      </c>
      <c r="C23" s="8">
        <v>1430000</v>
      </c>
      <c r="D23" s="8"/>
      <c r="E23" s="8">
        <v>66596594084</v>
      </c>
      <c r="F23" s="8"/>
      <c r="G23" s="8">
        <v>93249842400</v>
      </c>
      <c r="H23" s="8"/>
      <c r="I23" s="8">
        <v>1430000</v>
      </c>
      <c r="J23" s="8"/>
      <c r="K23" s="8">
        <v>0</v>
      </c>
      <c r="L23" s="8"/>
      <c r="M23" s="8">
        <v>-199699</v>
      </c>
      <c r="N23" s="8"/>
      <c r="O23" s="8">
        <v>5528525546</v>
      </c>
      <c r="P23" s="8"/>
      <c r="Q23" s="8">
        <v>2660301</v>
      </c>
      <c r="R23" s="8"/>
      <c r="S23" s="8">
        <v>28400</v>
      </c>
      <c r="T23" s="8"/>
      <c r="U23" s="8">
        <v>61946498545</v>
      </c>
      <c r="V23" s="8"/>
      <c r="W23" s="8">
        <v>75103010737.020004</v>
      </c>
      <c r="Y23" s="1">
        <v>4.0918159465651634E-3</v>
      </c>
      <c r="AA23" s="43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3" t="s">
        <v>66</v>
      </c>
      <c r="C24" s="8">
        <v>3776242</v>
      </c>
      <c r="D24" s="8"/>
      <c r="E24" s="8">
        <v>58202765779</v>
      </c>
      <c r="F24" s="8"/>
      <c r="G24" s="8">
        <v>74512401197.985001</v>
      </c>
      <c r="H24" s="8"/>
      <c r="I24" s="8">
        <v>2288758</v>
      </c>
      <c r="J24" s="8"/>
      <c r="K24" s="8">
        <v>40009366563</v>
      </c>
      <c r="L24" s="8"/>
      <c r="M24" s="8">
        <v>0</v>
      </c>
      <c r="N24" s="8"/>
      <c r="O24" s="8">
        <v>0</v>
      </c>
      <c r="P24" s="8"/>
      <c r="Q24" s="8">
        <v>6065000</v>
      </c>
      <c r="R24" s="8"/>
      <c r="S24" s="8">
        <v>18080</v>
      </c>
      <c r="T24" s="8"/>
      <c r="U24" s="8">
        <v>98212132342</v>
      </c>
      <c r="V24" s="8"/>
      <c r="W24" s="8">
        <v>109002751560</v>
      </c>
      <c r="Y24" s="1">
        <v>5.9387658720429382E-3</v>
      </c>
      <c r="AA24" s="43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2" t="s">
        <v>67</v>
      </c>
      <c r="C25" s="8">
        <v>37500000</v>
      </c>
      <c r="D25" s="8"/>
      <c r="E25" s="8">
        <v>119544359387</v>
      </c>
      <c r="F25" s="8"/>
      <c r="G25" s="8">
        <v>156898366875</v>
      </c>
      <c r="H25" s="8"/>
      <c r="I25" s="8">
        <v>0</v>
      </c>
      <c r="J25" s="8"/>
      <c r="K25" s="8">
        <v>0</v>
      </c>
      <c r="L25" s="8"/>
      <c r="M25" s="8">
        <v>-11511248</v>
      </c>
      <c r="N25" s="8"/>
      <c r="O25" s="8">
        <v>42981569238</v>
      </c>
      <c r="P25" s="8"/>
      <c r="Q25" s="8">
        <v>25988752</v>
      </c>
      <c r="R25" s="8"/>
      <c r="S25" s="8">
        <v>4080</v>
      </c>
      <c r="T25" s="8"/>
      <c r="U25" s="8">
        <v>82848232243</v>
      </c>
      <c r="V25" s="8"/>
      <c r="W25" s="8">
        <v>105403205216.448</v>
      </c>
      <c r="Y25" s="1">
        <v>5.7426528136660885E-3</v>
      </c>
      <c r="AA25" s="43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X25" s="1"/>
      <c r="BA25" s="3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Y25" s="1"/>
      <c r="CB25" s="3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Z25" s="1"/>
      <c r="DC25" s="3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EA25" s="1"/>
      <c r="ED25" s="3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B25" s="1"/>
      <c r="FE25" s="3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C25" s="1"/>
      <c r="GF25" s="3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D25" s="1"/>
      <c r="HG25" s="3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E25" s="1"/>
      <c r="IH25" s="3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F25" s="1"/>
      <c r="JI25" s="3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G25" s="1"/>
      <c r="KJ25" s="3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H25" s="1"/>
      <c r="LK25" s="3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I25" s="1"/>
      <c r="ML25" s="3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J25" s="1"/>
      <c r="NM25" s="3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K25" s="1"/>
      <c r="ON25" s="3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L25" s="1"/>
      <c r="PO25" s="3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M25" s="1"/>
      <c r="QP25" s="3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N25" s="1"/>
      <c r="RQ25" s="3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O25" s="1"/>
      <c r="SR25" s="3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P25" s="1"/>
      <c r="TS25" s="3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Q25" s="1"/>
      <c r="UT25" s="3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R25" s="1"/>
      <c r="VU25" s="3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S25" s="1"/>
      <c r="WV25" s="3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T25" s="1"/>
      <c r="XW25" s="3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U25" s="1"/>
      <c r="YX25" s="3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V25" s="1"/>
      <c r="ZY25" s="3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W25" s="1"/>
      <c r="AAZ25" s="3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X25" s="1"/>
      <c r="ACA25" s="3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Y25" s="1"/>
      <c r="ADB25" s="3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Z25" s="1"/>
      <c r="AEC25" s="3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FA25" s="1"/>
      <c r="AFD25" s="3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B25" s="1"/>
      <c r="AGE25" s="3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C25" s="1"/>
      <c r="AHF25" s="3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D25" s="1"/>
      <c r="AIG25" s="3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E25" s="1"/>
      <c r="AJH25" s="3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F25" s="1"/>
      <c r="AKI25" s="3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G25" s="1"/>
      <c r="ALJ25" s="3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H25" s="1"/>
      <c r="AMK25" s="3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I25" s="1"/>
      <c r="ANL25" s="3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J25" s="1"/>
      <c r="AOM25" s="3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K25" s="1"/>
      <c r="APN25" s="3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L25" s="1"/>
      <c r="AQO25" s="3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M25" s="1"/>
      <c r="ARP25" s="3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N25" s="1"/>
      <c r="ASQ25" s="3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O25" s="1"/>
      <c r="ATR25" s="3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P25" s="1"/>
      <c r="AUS25" s="3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Q25" s="1"/>
      <c r="AVT25" s="3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R25" s="1"/>
      <c r="AWU25" s="3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S25" s="1"/>
      <c r="AXV25" s="3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T25" s="1"/>
      <c r="AYW25" s="3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U25" s="1"/>
      <c r="AZX25" s="3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V25" s="1"/>
      <c r="BAY25" s="3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W25" s="1"/>
      <c r="BBZ25" s="3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X25" s="1"/>
      <c r="BDA25" s="3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Y25" s="1"/>
      <c r="BEB25" s="3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Z25" s="1"/>
      <c r="BFC25" s="3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GA25" s="1"/>
      <c r="BGD25" s="3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B25" s="1"/>
      <c r="BHE25" s="3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C25" s="1"/>
      <c r="BIF25" s="3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D25" s="1"/>
      <c r="BJG25" s="3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E25" s="1"/>
      <c r="BKH25" s="3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F25" s="1"/>
      <c r="BLI25" s="3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G25" s="1"/>
      <c r="BMJ25" s="3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H25" s="1"/>
      <c r="BNK25" s="3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I25" s="1"/>
      <c r="BOL25" s="3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J25" s="1"/>
      <c r="BPM25" s="3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K25" s="1"/>
      <c r="BQN25" s="3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L25" s="1"/>
      <c r="BRO25" s="3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M25" s="1"/>
      <c r="BSP25" s="3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N25" s="1"/>
      <c r="BTQ25" s="3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O25" s="1"/>
      <c r="BUR25" s="3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P25" s="1"/>
      <c r="BVS25" s="3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Q25" s="1"/>
      <c r="BWT25" s="3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R25" s="1"/>
      <c r="BXU25" s="3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S25" s="1"/>
      <c r="BYV25" s="3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T25" s="1"/>
      <c r="BZW25" s="3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U25" s="1"/>
      <c r="CAX25" s="3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V25" s="1"/>
      <c r="CBY25" s="3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W25" s="1"/>
      <c r="CCZ25" s="3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X25" s="1"/>
      <c r="CEA25" s="3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Y25" s="1"/>
      <c r="CFB25" s="3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Z25" s="1"/>
      <c r="CGC25" s="3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HA25" s="1"/>
      <c r="CHD25" s="3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B25" s="1"/>
      <c r="CIE25" s="3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C25" s="1"/>
      <c r="CJF25" s="3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D25" s="1"/>
      <c r="CKG25" s="3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E25" s="1"/>
      <c r="CLH25" s="3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F25" s="1"/>
      <c r="CMI25" s="3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G25" s="1"/>
      <c r="CNJ25" s="3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H25" s="1"/>
      <c r="COK25" s="3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I25" s="1"/>
      <c r="CPL25" s="3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J25" s="1"/>
      <c r="CQM25" s="3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K25" s="1"/>
      <c r="CRN25" s="3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L25" s="1"/>
      <c r="CSO25" s="3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M25" s="1"/>
      <c r="CTP25" s="3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N25" s="1"/>
      <c r="CUQ25" s="3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O25" s="1"/>
      <c r="CVR25" s="3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P25" s="1"/>
      <c r="CWS25" s="3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Q25" s="1"/>
      <c r="CXT25" s="3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R25" s="1"/>
      <c r="CYU25" s="3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S25" s="1"/>
      <c r="CZV25" s="3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T25" s="1"/>
      <c r="DAW25" s="3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U25" s="1"/>
      <c r="DBX25" s="3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V25" s="1"/>
      <c r="DCY25" s="3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W25" s="1"/>
      <c r="DDZ25" s="3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X25" s="1"/>
      <c r="DFA25" s="3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Y25" s="1"/>
      <c r="DGB25" s="3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Z25" s="1"/>
      <c r="DHC25" s="3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IA25" s="1"/>
      <c r="DID25" s="3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B25" s="1"/>
      <c r="DJE25" s="3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C25" s="1"/>
      <c r="DKF25" s="3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D25" s="1"/>
      <c r="DLG25" s="3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E25" s="1"/>
      <c r="DMH25" s="3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F25" s="1"/>
      <c r="DNI25" s="3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G25" s="1"/>
      <c r="DOJ25" s="3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H25" s="1"/>
      <c r="DPK25" s="3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I25" s="1"/>
      <c r="DQL25" s="3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J25" s="1"/>
      <c r="DRM25" s="3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K25" s="1"/>
      <c r="DSN25" s="3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L25" s="1"/>
      <c r="DTO25" s="3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M25" s="1"/>
      <c r="DUP25" s="3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N25" s="1"/>
      <c r="DVQ25" s="3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O25" s="1"/>
      <c r="DWR25" s="3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P25" s="1"/>
      <c r="DXS25" s="3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Q25" s="1"/>
      <c r="DYT25" s="3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R25" s="1"/>
      <c r="DZU25" s="3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S25" s="1"/>
      <c r="EAV25" s="3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T25" s="1"/>
      <c r="EBW25" s="3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U25" s="1"/>
      <c r="ECX25" s="3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V25" s="1"/>
      <c r="EDY25" s="3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W25" s="1"/>
      <c r="EEZ25" s="3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X25" s="1"/>
      <c r="EGA25" s="3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Y25" s="1"/>
      <c r="EHB25" s="3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Z25" s="1"/>
      <c r="EIC25" s="3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JA25" s="1"/>
      <c r="EJD25" s="3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B25" s="1"/>
      <c r="EKE25" s="3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C25" s="1"/>
      <c r="ELF25" s="3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D25" s="1"/>
      <c r="EMG25" s="3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E25" s="1"/>
      <c r="ENH25" s="3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F25" s="1"/>
      <c r="EOI25" s="3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G25" s="1"/>
      <c r="EPJ25" s="3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H25" s="1"/>
      <c r="EQK25" s="3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I25" s="1"/>
      <c r="ERL25" s="3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J25" s="1"/>
      <c r="ESM25" s="3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K25" s="1"/>
      <c r="ETN25" s="3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L25" s="1"/>
      <c r="EUO25" s="3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M25" s="1"/>
      <c r="EVP25" s="3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N25" s="1"/>
      <c r="EWQ25" s="3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O25" s="1"/>
      <c r="EXR25" s="3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P25" s="1"/>
      <c r="EYS25" s="3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Q25" s="1"/>
      <c r="EZT25" s="3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R25" s="1"/>
      <c r="FAU25" s="3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S25" s="1"/>
      <c r="FBV25" s="3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T25" s="1"/>
      <c r="FCW25" s="3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U25" s="1"/>
      <c r="FDX25" s="3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V25" s="1"/>
      <c r="FEY25" s="3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W25" s="1"/>
      <c r="FFZ25" s="3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X25" s="1"/>
      <c r="FHA25" s="3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Y25" s="1"/>
      <c r="FIB25" s="3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Z25" s="1"/>
      <c r="FJC25" s="3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KA25" s="1"/>
      <c r="FKD25" s="3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B25" s="1"/>
      <c r="FLE25" s="3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C25" s="1"/>
      <c r="FMF25" s="3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D25" s="1"/>
      <c r="FNG25" s="3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E25" s="1"/>
      <c r="FOH25" s="3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F25" s="1"/>
      <c r="FPI25" s="3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G25" s="1"/>
      <c r="FQJ25" s="3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H25" s="1"/>
      <c r="FRK25" s="3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I25" s="1"/>
      <c r="FSL25" s="3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J25" s="1"/>
      <c r="FTM25" s="3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K25" s="1"/>
      <c r="FUN25" s="3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L25" s="1"/>
      <c r="FVO25" s="3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M25" s="1"/>
      <c r="FWP25" s="3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N25" s="1"/>
      <c r="FXQ25" s="3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O25" s="1"/>
      <c r="FYR25" s="3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P25" s="1"/>
      <c r="FZS25" s="3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Q25" s="1"/>
      <c r="GAT25" s="3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R25" s="1"/>
      <c r="GBU25" s="3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S25" s="1"/>
      <c r="GCV25" s="3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T25" s="1"/>
      <c r="GDW25" s="3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U25" s="1"/>
      <c r="GEX25" s="3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V25" s="1"/>
      <c r="GFY25" s="3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W25" s="1"/>
      <c r="GGZ25" s="3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X25" s="1"/>
      <c r="GIA25" s="3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Y25" s="1"/>
      <c r="GJB25" s="3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Z25" s="1"/>
      <c r="GKC25" s="3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LA25" s="1"/>
      <c r="GLD25" s="3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B25" s="1"/>
      <c r="GME25" s="3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C25" s="1"/>
      <c r="GNF25" s="3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D25" s="1"/>
      <c r="GOG25" s="3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E25" s="1"/>
      <c r="GPH25" s="3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F25" s="1"/>
      <c r="GQI25" s="3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G25" s="1"/>
      <c r="GRJ25" s="3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H25" s="1"/>
      <c r="GSK25" s="3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I25" s="1"/>
      <c r="GTL25" s="3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J25" s="1"/>
      <c r="GUM25" s="3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K25" s="1"/>
      <c r="GVN25" s="3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L25" s="1"/>
      <c r="GWO25" s="3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M25" s="1"/>
      <c r="GXP25" s="3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N25" s="1"/>
      <c r="GYQ25" s="3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O25" s="1"/>
      <c r="GZR25" s="3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P25" s="1"/>
      <c r="HAS25" s="3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Q25" s="1"/>
      <c r="HBT25" s="3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R25" s="1"/>
      <c r="HCU25" s="3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S25" s="1"/>
      <c r="HDV25" s="3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T25" s="1"/>
      <c r="HEW25" s="3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U25" s="1"/>
      <c r="HFX25" s="3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V25" s="1"/>
      <c r="HGY25" s="3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W25" s="1"/>
      <c r="HHZ25" s="3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X25" s="1"/>
      <c r="HJA25" s="3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Y25" s="1"/>
      <c r="HKB25" s="3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Z25" s="1"/>
      <c r="HLC25" s="3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MA25" s="1"/>
      <c r="HMD25" s="3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B25" s="1"/>
      <c r="HNE25" s="3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C25" s="1"/>
      <c r="HOF25" s="3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D25" s="1"/>
      <c r="HPG25" s="3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E25" s="1"/>
      <c r="HQH25" s="3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F25" s="1"/>
      <c r="HRI25" s="3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G25" s="1"/>
      <c r="HSJ25" s="3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H25" s="1"/>
      <c r="HTK25" s="3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I25" s="1"/>
      <c r="HUL25" s="3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J25" s="1"/>
      <c r="HVM25" s="3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K25" s="1"/>
      <c r="HWN25" s="3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L25" s="1"/>
      <c r="HXO25" s="3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M25" s="1"/>
      <c r="HYP25" s="3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N25" s="1"/>
      <c r="HZQ25" s="3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O25" s="1"/>
      <c r="IAR25" s="3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P25" s="1"/>
      <c r="IBS25" s="3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Q25" s="1"/>
      <c r="ICT25" s="3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R25" s="1"/>
      <c r="IDU25" s="3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S25" s="1"/>
      <c r="IEV25" s="3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T25" s="1"/>
      <c r="IFW25" s="3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U25" s="1"/>
      <c r="IGX25" s="3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V25" s="1"/>
      <c r="IHY25" s="3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W25" s="1"/>
      <c r="IIZ25" s="3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X25" s="1"/>
      <c r="IKA25" s="3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Y25" s="1"/>
      <c r="ILB25" s="3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Z25" s="1"/>
      <c r="IMC25" s="3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NA25" s="1"/>
      <c r="IND25" s="3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B25" s="1"/>
      <c r="IOE25" s="3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C25" s="1"/>
      <c r="IPF25" s="3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D25" s="1"/>
      <c r="IQG25" s="3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E25" s="1"/>
      <c r="IRH25" s="3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F25" s="1"/>
      <c r="ISI25" s="3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G25" s="1"/>
      <c r="ITJ25" s="3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H25" s="1"/>
      <c r="IUK25" s="3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I25" s="1"/>
      <c r="IVL25" s="3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J25" s="1"/>
      <c r="IWM25" s="3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K25" s="1"/>
      <c r="IXN25" s="3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L25" s="1"/>
      <c r="IYO25" s="3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M25" s="1"/>
      <c r="IZP25" s="3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N25" s="1"/>
      <c r="JAQ25" s="3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O25" s="1"/>
      <c r="JBR25" s="3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P25" s="1"/>
      <c r="JCS25" s="3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Q25" s="1"/>
      <c r="JDT25" s="3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R25" s="1"/>
      <c r="JEU25" s="3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S25" s="1"/>
      <c r="JFV25" s="3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T25" s="1"/>
      <c r="JGW25" s="3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U25" s="1"/>
      <c r="JHX25" s="3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V25" s="1"/>
      <c r="JIY25" s="3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W25" s="1"/>
      <c r="JJZ25" s="3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X25" s="1"/>
      <c r="JLA25" s="3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Y25" s="1"/>
      <c r="JMB25" s="3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Z25" s="1"/>
      <c r="JNC25" s="3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OA25" s="1"/>
      <c r="JOD25" s="3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B25" s="1"/>
      <c r="JPE25" s="3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C25" s="1"/>
      <c r="JQF25" s="3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D25" s="1"/>
      <c r="JRG25" s="3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E25" s="1"/>
      <c r="JSH25" s="3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F25" s="1"/>
      <c r="JTI25" s="3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G25" s="1"/>
      <c r="JUJ25" s="3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H25" s="1"/>
      <c r="JVK25" s="3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I25" s="1"/>
      <c r="JWL25" s="3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J25" s="1"/>
      <c r="JXM25" s="3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K25" s="1"/>
      <c r="JYN25" s="3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L25" s="1"/>
      <c r="JZO25" s="3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M25" s="1"/>
      <c r="KAP25" s="3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N25" s="1"/>
      <c r="KBQ25" s="3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O25" s="1"/>
      <c r="KCR25" s="3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P25" s="1"/>
      <c r="KDS25" s="3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Q25" s="1"/>
      <c r="KET25" s="3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R25" s="1"/>
      <c r="KFU25" s="3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S25" s="1"/>
      <c r="KGV25" s="3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T25" s="1"/>
      <c r="KHW25" s="3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U25" s="1"/>
      <c r="KIX25" s="3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V25" s="1"/>
      <c r="KJY25" s="3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W25" s="1"/>
      <c r="KKZ25" s="3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X25" s="1"/>
      <c r="KMA25" s="3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Y25" s="1"/>
      <c r="KNB25" s="3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Z25" s="1"/>
      <c r="KOC25" s="3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PA25" s="1"/>
      <c r="KPD25" s="3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B25" s="1"/>
      <c r="KQE25" s="3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C25" s="1"/>
      <c r="KRF25" s="3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D25" s="1"/>
      <c r="KSG25" s="3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E25" s="1"/>
      <c r="KTH25" s="3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F25" s="1"/>
      <c r="KUI25" s="3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G25" s="1"/>
      <c r="KVJ25" s="3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H25" s="1"/>
      <c r="KWK25" s="3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I25" s="1"/>
      <c r="KXL25" s="3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J25" s="1"/>
      <c r="KYM25" s="3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K25" s="1"/>
      <c r="KZN25" s="3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L25" s="1"/>
      <c r="LAO25" s="3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M25" s="1"/>
      <c r="LBP25" s="3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N25" s="1"/>
      <c r="LCQ25" s="3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O25" s="1"/>
      <c r="LDR25" s="3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P25" s="1"/>
      <c r="LES25" s="3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Q25" s="1"/>
      <c r="LFT25" s="3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R25" s="1"/>
      <c r="LGU25" s="3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S25" s="1"/>
      <c r="LHV25" s="3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T25" s="1"/>
      <c r="LIW25" s="3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U25" s="1"/>
      <c r="LJX25" s="3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V25" s="1"/>
      <c r="LKY25" s="3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W25" s="1"/>
      <c r="LLZ25" s="3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X25" s="1"/>
      <c r="LNA25" s="3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Y25" s="1"/>
      <c r="LOB25" s="3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Z25" s="1"/>
      <c r="LPC25" s="3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QA25" s="1"/>
      <c r="LQD25" s="3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B25" s="1"/>
      <c r="LRE25" s="3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C25" s="1"/>
      <c r="LSF25" s="3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D25" s="1"/>
      <c r="LTG25" s="3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E25" s="1"/>
      <c r="LUH25" s="3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F25" s="1"/>
      <c r="LVI25" s="3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G25" s="1"/>
      <c r="LWJ25" s="3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H25" s="1"/>
      <c r="LXK25" s="3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I25" s="1"/>
      <c r="LYL25" s="3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J25" s="1"/>
      <c r="LZM25" s="3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K25" s="1"/>
      <c r="MAN25" s="3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L25" s="1"/>
      <c r="MBO25" s="3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M25" s="1"/>
      <c r="MCP25" s="3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N25" s="1"/>
      <c r="MDQ25" s="3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O25" s="1"/>
      <c r="MER25" s="3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P25" s="1"/>
      <c r="MFS25" s="3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Q25" s="1"/>
      <c r="MGT25" s="3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R25" s="1"/>
      <c r="MHU25" s="3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S25" s="1"/>
      <c r="MIV25" s="3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T25" s="1"/>
      <c r="MJW25" s="3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U25" s="1"/>
      <c r="MKX25" s="3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V25" s="1"/>
      <c r="MLY25" s="3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W25" s="1"/>
      <c r="MMZ25" s="3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X25" s="1"/>
      <c r="MOA25" s="3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Y25" s="1"/>
      <c r="MPB25" s="3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Z25" s="1"/>
      <c r="MQC25" s="3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RA25" s="1"/>
      <c r="MRD25" s="3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B25" s="1"/>
      <c r="MSE25" s="3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C25" s="1"/>
      <c r="MTF25" s="3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D25" s="1"/>
      <c r="MUG25" s="3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E25" s="1"/>
      <c r="MVH25" s="3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F25" s="1"/>
      <c r="MWI25" s="3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G25" s="1"/>
      <c r="MXJ25" s="3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H25" s="1"/>
      <c r="MYK25" s="3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I25" s="1"/>
      <c r="MZL25" s="3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J25" s="1"/>
      <c r="NAM25" s="3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K25" s="1"/>
      <c r="NBN25" s="3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L25" s="1"/>
      <c r="NCO25" s="3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M25" s="1"/>
      <c r="NDP25" s="3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N25" s="1"/>
      <c r="NEQ25" s="3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O25" s="1"/>
      <c r="NFR25" s="3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P25" s="1"/>
      <c r="NGS25" s="3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Q25" s="1"/>
      <c r="NHT25" s="3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R25" s="1"/>
      <c r="NIU25" s="3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S25" s="1"/>
      <c r="NJV25" s="3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T25" s="1"/>
      <c r="NKW25" s="3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U25" s="1"/>
      <c r="NLX25" s="3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V25" s="1"/>
      <c r="NMY25" s="3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W25" s="1"/>
      <c r="NNZ25" s="3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X25" s="1"/>
      <c r="NPA25" s="3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Y25" s="1"/>
      <c r="NQB25" s="3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Z25" s="1"/>
      <c r="NRC25" s="3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SA25" s="1"/>
      <c r="NSD25" s="3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B25" s="1"/>
      <c r="NTE25" s="3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C25" s="1"/>
      <c r="NUF25" s="3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D25" s="1"/>
      <c r="NVG25" s="3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E25" s="1"/>
      <c r="NWH25" s="3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F25" s="1"/>
      <c r="NXI25" s="3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G25" s="1"/>
      <c r="NYJ25" s="3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H25" s="1"/>
      <c r="NZK25" s="3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I25" s="1"/>
      <c r="OAL25" s="3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J25" s="1"/>
      <c r="OBM25" s="3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K25" s="1"/>
      <c r="OCN25" s="3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L25" s="1"/>
      <c r="ODO25" s="3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M25" s="1"/>
      <c r="OEP25" s="3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N25" s="1"/>
      <c r="OFQ25" s="3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O25" s="1"/>
      <c r="OGR25" s="3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P25" s="1"/>
      <c r="OHS25" s="3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Q25" s="1"/>
      <c r="OIT25" s="3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R25" s="1"/>
      <c r="OJU25" s="3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S25" s="1"/>
      <c r="OKV25" s="3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T25" s="1"/>
      <c r="OLW25" s="3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U25" s="1"/>
      <c r="OMX25" s="3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V25" s="1"/>
      <c r="ONY25" s="3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W25" s="1"/>
      <c r="OOZ25" s="3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X25" s="1"/>
      <c r="OQA25" s="3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Y25" s="1"/>
      <c r="ORB25" s="3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Z25" s="1"/>
      <c r="OSC25" s="3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TA25" s="1"/>
      <c r="OTD25" s="3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B25" s="1"/>
      <c r="OUE25" s="3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C25" s="1"/>
      <c r="OVF25" s="3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D25" s="1"/>
      <c r="OWG25" s="3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E25" s="1"/>
      <c r="OXH25" s="3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F25" s="1"/>
      <c r="OYI25" s="3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G25" s="1"/>
      <c r="OZJ25" s="3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H25" s="1"/>
      <c r="PAK25" s="3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I25" s="1"/>
      <c r="PBL25" s="3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J25" s="1"/>
      <c r="PCM25" s="3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K25" s="1"/>
      <c r="PDN25" s="3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L25" s="1"/>
      <c r="PEO25" s="3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M25" s="1"/>
      <c r="PFP25" s="3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N25" s="1"/>
      <c r="PGQ25" s="3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O25" s="1"/>
      <c r="PHR25" s="3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P25" s="1"/>
      <c r="PIS25" s="3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Q25" s="1"/>
      <c r="PJT25" s="3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R25" s="1"/>
      <c r="PKU25" s="3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S25" s="1"/>
      <c r="PLV25" s="3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T25" s="1"/>
      <c r="PMW25" s="3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U25" s="1"/>
      <c r="PNX25" s="3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V25" s="1"/>
      <c r="POY25" s="3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W25" s="1"/>
      <c r="PPZ25" s="3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X25" s="1"/>
      <c r="PRA25" s="3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Y25" s="1"/>
      <c r="PSB25" s="3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Z25" s="1"/>
      <c r="PTC25" s="3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UA25" s="1"/>
      <c r="PUD25" s="3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B25" s="1"/>
      <c r="PVE25" s="3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C25" s="1"/>
      <c r="PWF25" s="3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D25" s="1"/>
      <c r="PXG25" s="3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E25" s="1"/>
      <c r="PYH25" s="3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F25" s="1"/>
      <c r="PZI25" s="3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G25" s="1"/>
      <c r="QAJ25" s="3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H25" s="1"/>
      <c r="QBK25" s="3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I25" s="1"/>
      <c r="QCL25" s="3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J25" s="1"/>
      <c r="QDM25" s="3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K25" s="1"/>
      <c r="QEN25" s="3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L25" s="1"/>
      <c r="QFO25" s="3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M25" s="1"/>
      <c r="QGP25" s="3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N25" s="1"/>
      <c r="QHQ25" s="3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O25" s="1"/>
      <c r="QIR25" s="3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P25" s="1"/>
      <c r="QJS25" s="3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Q25" s="1"/>
      <c r="QKT25" s="3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R25" s="1"/>
      <c r="QLU25" s="3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S25" s="1"/>
      <c r="QMV25" s="3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T25" s="1"/>
      <c r="QNW25" s="3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U25" s="1"/>
      <c r="QOX25" s="3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V25" s="1"/>
      <c r="QPY25" s="3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W25" s="1"/>
      <c r="QQZ25" s="3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X25" s="1"/>
      <c r="QSA25" s="3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Y25" s="1"/>
      <c r="QTB25" s="3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Z25" s="1"/>
      <c r="QUC25" s="3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VA25" s="1"/>
      <c r="QVD25" s="3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B25" s="1"/>
      <c r="QWE25" s="3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C25" s="1"/>
      <c r="QXF25" s="3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D25" s="1"/>
      <c r="QYG25" s="3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E25" s="1"/>
      <c r="QZH25" s="3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F25" s="1"/>
      <c r="RAI25" s="3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G25" s="1"/>
      <c r="RBJ25" s="3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H25" s="1"/>
      <c r="RCK25" s="3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I25" s="1"/>
      <c r="RDL25" s="3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J25" s="1"/>
      <c r="REM25" s="3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K25" s="1"/>
      <c r="RFN25" s="3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L25" s="1"/>
      <c r="RGO25" s="3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M25" s="1"/>
      <c r="RHP25" s="3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N25" s="1"/>
      <c r="RIQ25" s="3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O25" s="1"/>
      <c r="RJR25" s="3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P25" s="1"/>
      <c r="RKS25" s="3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Q25" s="1"/>
      <c r="RLT25" s="3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R25" s="1"/>
      <c r="RMU25" s="3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S25" s="1"/>
      <c r="RNV25" s="3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T25" s="1"/>
      <c r="ROW25" s="3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U25" s="1"/>
      <c r="RPX25" s="3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V25" s="1"/>
      <c r="RQY25" s="3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W25" s="1"/>
      <c r="RRZ25" s="3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X25" s="1"/>
      <c r="RTA25" s="3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Y25" s="1"/>
      <c r="RUB25" s="3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Z25" s="1"/>
      <c r="RVC25" s="3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WA25" s="1"/>
      <c r="RWD25" s="3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B25" s="1"/>
      <c r="RXE25" s="3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C25" s="1"/>
      <c r="RYF25" s="3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D25" s="1"/>
      <c r="RZG25" s="3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E25" s="1"/>
      <c r="SAH25" s="3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F25" s="1"/>
      <c r="SBI25" s="3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G25" s="1"/>
      <c r="SCJ25" s="3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H25" s="1"/>
      <c r="SDK25" s="3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I25" s="1"/>
      <c r="SEL25" s="3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J25" s="1"/>
      <c r="SFM25" s="3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K25" s="1"/>
      <c r="SGN25" s="3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L25" s="1"/>
      <c r="SHO25" s="3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M25" s="1"/>
      <c r="SIP25" s="3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N25" s="1"/>
      <c r="SJQ25" s="3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O25" s="1"/>
      <c r="SKR25" s="3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P25" s="1"/>
      <c r="SLS25" s="3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Q25" s="1"/>
      <c r="SMT25" s="3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R25" s="1"/>
      <c r="SNU25" s="3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S25" s="1"/>
      <c r="SOV25" s="3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T25" s="1"/>
      <c r="SPW25" s="3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U25" s="1"/>
      <c r="SQX25" s="3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V25" s="1"/>
      <c r="SRY25" s="3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W25" s="1"/>
      <c r="SSZ25" s="3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X25" s="1"/>
      <c r="SUA25" s="3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Y25" s="1"/>
      <c r="SVB25" s="3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Z25" s="1"/>
      <c r="SWC25" s="3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XA25" s="1"/>
      <c r="SXD25" s="3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B25" s="1"/>
      <c r="SYE25" s="3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C25" s="1"/>
      <c r="SZF25" s="3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D25" s="1"/>
      <c r="TAG25" s="3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E25" s="1"/>
      <c r="TBH25" s="3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F25" s="1"/>
      <c r="TCI25" s="3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G25" s="1"/>
      <c r="TDJ25" s="3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H25" s="1"/>
      <c r="TEK25" s="3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I25" s="1"/>
      <c r="TFL25" s="3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J25" s="1"/>
      <c r="TGM25" s="3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K25" s="1"/>
      <c r="THN25" s="3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L25" s="1"/>
      <c r="TIO25" s="3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M25" s="1"/>
      <c r="TJP25" s="3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N25" s="1"/>
      <c r="TKQ25" s="3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O25" s="1"/>
      <c r="TLR25" s="3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P25" s="1"/>
      <c r="TMS25" s="3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Q25" s="1"/>
      <c r="TNT25" s="3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R25" s="1"/>
      <c r="TOU25" s="3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S25" s="1"/>
      <c r="TPV25" s="3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T25" s="1"/>
      <c r="TQW25" s="3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U25" s="1"/>
      <c r="TRX25" s="3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V25" s="1"/>
      <c r="TSY25" s="3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W25" s="1"/>
      <c r="TTZ25" s="3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X25" s="1"/>
      <c r="TVA25" s="3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Y25" s="1"/>
      <c r="TWB25" s="3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Z25" s="1"/>
      <c r="TXC25" s="3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YA25" s="1"/>
      <c r="TYD25" s="3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B25" s="1"/>
      <c r="TZE25" s="3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C25" s="1"/>
      <c r="UAF25" s="3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D25" s="1"/>
      <c r="UBG25" s="3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E25" s="1"/>
      <c r="UCH25" s="3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F25" s="1"/>
      <c r="UDI25" s="3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G25" s="1"/>
      <c r="UEJ25" s="3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H25" s="1"/>
      <c r="UFK25" s="3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I25" s="1"/>
      <c r="UGL25" s="3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J25" s="1"/>
      <c r="UHM25" s="3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K25" s="1"/>
      <c r="UIN25" s="3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L25" s="1"/>
      <c r="UJO25" s="3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M25" s="1"/>
      <c r="UKP25" s="3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N25" s="1"/>
      <c r="ULQ25" s="3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O25" s="1"/>
      <c r="UMR25" s="3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P25" s="1"/>
      <c r="UNS25" s="3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Q25" s="1"/>
      <c r="UOT25" s="3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R25" s="1"/>
      <c r="UPU25" s="3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S25" s="1"/>
      <c r="UQV25" s="3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T25" s="1"/>
      <c r="URW25" s="3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U25" s="1"/>
      <c r="USX25" s="3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V25" s="1"/>
      <c r="UTY25" s="3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W25" s="1"/>
      <c r="UUZ25" s="3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X25" s="1"/>
      <c r="UWA25" s="3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Y25" s="1"/>
      <c r="UXB25" s="3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Z25" s="1"/>
      <c r="UYC25" s="3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ZA25" s="1"/>
      <c r="UZD25" s="3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B25" s="1"/>
      <c r="VAE25" s="3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C25" s="1"/>
      <c r="VBF25" s="3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D25" s="1"/>
      <c r="VCG25" s="3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E25" s="1"/>
      <c r="VDH25" s="3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F25" s="1"/>
      <c r="VEI25" s="3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G25" s="1"/>
      <c r="VFJ25" s="3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H25" s="1"/>
      <c r="VGK25" s="3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I25" s="1"/>
      <c r="VHL25" s="3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J25" s="1"/>
      <c r="VIM25" s="3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K25" s="1"/>
      <c r="VJN25" s="3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L25" s="1"/>
      <c r="VKO25" s="3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M25" s="1"/>
      <c r="VLP25" s="3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N25" s="1"/>
      <c r="VMQ25" s="3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O25" s="1"/>
      <c r="VNR25" s="3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P25" s="1"/>
      <c r="VOS25" s="3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Q25" s="1"/>
      <c r="VPT25" s="3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R25" s="1"/>
      <c r="VQU25" s="3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S25" s="1"/>
      <c r="VRV25" s="3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T25" s="1"/>
      <c r="VSW25" s="3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U25" s="1"/>
      <c r="VTX25" s="3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V25" s="1"/>
      <c r="VUY25" s="3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W25" s="1"/>
      <c r="VVZ25" s="3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X25" s="1"/>
      <c r="VXA25" s="3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Y25" s="1"/>
      <c r="VYB25" s="3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Z25" s="1"/>
      <c r="VZC25" s="3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WAA25" s="1"/>
      <c r="WAD25" s="3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B25" s="1"/>
      <c r="WBE25" s="3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C25" s="1"/>
      <c r="WCF25" s="3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D25" s="1"/>
      <c r="WDG25" s="3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E25" s="1"/>
      <c r="WEH25" s="3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F25" s="1"/>
      <c r="WFI25" s="3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G25" s="1"/>
      <c r="WGJ25" s="3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H25" s="1"/>
      <c r="WHK25" s="3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I25" s="1"/>
      <c r="WIL25" s="3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J25" s="1"/>
      <c r="WJM25" s="3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K25" s="1"/>
      <c r="WKN25" s="3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L25" s="1"/>
      <c r="WLO25" s="3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M25" s="1"/>
      <c r="WMP25" s="3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N25" s="1"/>
      <c r="WNQ25" s="3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O25" s="1"/>
      <c r="WOR25" s="3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P25" s="1"/>
      <c r="WPS25" s="3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Q25" s="1"/>
      <c r="WQT25" s="3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R25" s="1"/>
      <c r="WRU25" s="3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S25" s="1"/>
      <c r="WSV25" s="3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T25" s="1"/>
      <c r="WTW25" s="3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U25" s="1"/>
      <c r="WUX25" s="3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V25" s="1"/>
      <c r="WVY25" s="3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W25" s="1"/>
      <c r="WWZ25" s="3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X25" s="1"/>
      <c r="WYA25" s="3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Y25" s="1"/>
      <c r="WZB25" s="3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Z25" s="1"/>
      <c r="XAC25" s="3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BA25" s="1"/>
      <c r="XBD25" s="3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B25" s="1"/>
      <c r="XCE25" s="3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C25" s="1"/>
      <c r="XDF25" s="3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D25" s="1"/>
      <c r="XEG25" s="3"/>
      <c r="XEI25" s="8"/>
      <c r="XEJ25" s="8"/>
      <c r="XEK25" s="8"/>
      <c r="XEL25" s="8"/>
      <c r="XEM25" s="8"/>
      <c r="XEN25" s="8"/>
      <c r="XEO25" s="8"/>
      <c r="XEP25" s="8"/>
      <c r="XEQ25" s="8"/>
      <c r="XER25" s="8"/>
      <c r="XES25" s="8"/>
      <c r="XET25" s="8"/>
      <c r="XEU25" s="8"/>
      <c r="XEV25" s="8"/>
      <c r="XEW25" s="8"/>
      <c r="XEX25" s="8"/>
      <c r="XEY25" s="8"/>
      <c r="XEZ25" s="8"/>
      <c r="XFA25" s="8"/>
      <c r="XFB25" s="8"/>
    </row>
    <row r="26" spans="1:1022 1025:2048 2051:3072 3074:14336 14338:15359 15362:16382" ht="21" x14ac:dyDescent="0.2">
      <c r="A26" s="3" t="s">
        <v>68</v>
      </c>
      <c r="C26" s="8">
        <v>170000000</v>
      </c>
      <c r="D26" s="8"/>
      <c r="E26" s="8">
        <v>1185332644878</v>
      </c>
      <c r="F26" s="8"/>
      <c r="G26" s="8">
        <v>1980545220000</v>
      </c>
      <c r="H26" s="8"/>
      <c r="I26" s="8">
        <v>0</v>
      </c>
      <c r="J26" s="8"/>
      <c r="K26" s="8">
        <v>0</v>
      </c>
      <c r="L26" s="8"/>
      <c r="M26" s="8">
        <v>-1700000</v>
      </c>
      <c r="N26" s="8"/>
      <c r="O26" s="8">
        <v>18825319358</v>
      </c>
      <c r="P26" s="8"/>
      <c r="Q26" s="8">
        <v>168300000</v>
      </c>
      <c r="R26" s="8"/>
      <c r="S26" s="8">
        <v>9610</v>
      </c>
      <c r="T26" s="8"/>
      <c r="U26" s="8">
        <v>1173479318433</v>
      </c>
      <c r="V26" s="8"/>
      <c r="W26" s="8">
        <v>1607739690150</v>
      </c>
      <c r="Y26" s="1">
        <v>8.759402369522816E-2</v>
      </c>
      <c r="AA26" s="43"/>
    </row>
    <row r="27" spans="1:1022 1025:2048 2051:3072 3074:14336 14338:15359 15362:16382" ht="21" x14ac:dyDescent="0.2">
      <c r="A27" s="2" t="s">
        <v>69</v>
      </c>
      <c r="C27" s="8">
        <v>63000000</v>
      </c>
      <c r="D27" s="8"/>
      <c r="E27" s="8">
        <v>117903281447</v>
      </c>
      <c r="F27" s="8"/>
      <c r="G27" s="8">
        <v>282188925900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63000000</v>
      </c>
      <c r="R27" s="8"/>
      <c r="S27" s="8">
        <v>4539</v>
      </c>
      <c r="T27" s="8"/>
      <c r="U27" s="8">
        <v>117903281447</v>
      </c>
      <c r="V27" s="8"/>
      <c r="W27" s="8">
        <v>284255555850</v>
      </c>
      <c r="Y27" s="1">
        <v>1.5487014500650972E-2</v>
      </c>
      <c r="AA27" s="43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70</v>
      </c>
      <c r="C28" s="8">
        <v>2900000</v>
      </c>
      <c r="D28" s="8"/>
      <c r="E28" s="8">
        <v>88928782516</v>
      </c>
      <c r="F28" s="8"/>
      <c r="G28" s="8">
        <v>144137250000</v>
      </c>
      <c r="H28" s="8"/>
      <c r="I28" s="8">
        <v>0</v>
      </c>
      <c r="J28" s="8"/>
      <c r="K28" s="8">
        <v>0</v>
      </c>
      <c r="L28" s="8"/>
      <c r="M28" s="8">
        <v>-1450986</v>
      </c>
      <c r="N28" s="8"/>
      <c r="O28" s="8">
        <v>64700820586</v>
      </c>
      <c r="P28" s="8"/>
      <c r="Q28" s="8">
        <v>1449014</v>
      </c>
      <c r="R28" s="8"/>
      <c r="S28" s="8">
        <v>40250</v>
      </c>
      <c r="T28" s="8"/>
      <c r="U28" s="8">
        <v>44434155473</v>
      </c>
      <c r="V28" s="8"/>
      <c r="W28" s="8">
        <v>57975792759.675003</v>
      </c>
      <c r="Y28" s="1">
        <v>3.158678606899857E-3</v>
      </c>
      <c r="AA28" s="43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X28" s="1"/>
      <c r="BA28" s="3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Y28" s="1"/>
      <c r="CB28" s="3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Z28" s="1"/>
      <c r="DC28" s="3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EA28" s="1"/>
      <c r="ED28" s="3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B28" s="1"/>
      <c r="FE28" s="3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C28" s="1"/>
      <c r="GF28" s="3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D28" s="1"/>
      <c r="HG28" s="3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E28" s="1"/>
      <c r="IH28" s="3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F28" s="1"/>
      <c r="JI28" s="3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G28" s="1"/>
      <c r="KJ28" s="3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H28" s="1"/>
      <c r="LK28" s="3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I28" s="1"/>
      <c r="ML28" s="3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J28" s="1"/>
      <c r="NM28" s="3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K28" s="1"/>
      <c r="ON28" s="3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L28" s="1"/>
      <c r="PO28" s="3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M28" s="1"/>
      <c r="QP28" s="3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N28" s="1"/>
      <c r="RQ28" s="3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O28" s="1"/>
      <c r="SR28" s="3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P28" s="1"/>
      <c r="TS28" s="3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Q28" s="1"/>
      <c r="UT28" s="3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R28" s="1"/>
      <c r="VU28" s="3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S28" s="1"/>
      <c r="WV28" s="3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T28" s="1"/>
      <c r="XW28" s="3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U28" s="1"/>
      <c r="YX28" s="3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V28" s="1"/>
      <c r="ZY28" s="3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W28" s="1"/>
      <c r="AAZ28" s="3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X28" s="1"/>
      <c r="ACA28" s="3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Y28" s="1"/>
      <c r="ADB28" s="3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Z28" s="1"/>
      <c r="AEC28" s="3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FA28" s="1"/>
      <c r="AFD28" s="3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B28" s="1"/>
      <c r="AGE28" s="3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C28" s="1"/>
      <c r="AHF28" s="3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D28" s="1"/>
      <c r="AIG28" s="3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E28" s="1"/>
      <c r="AJH28" s="3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F28" s="1"/>
      <c r="AKI28" s="3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G28" s="1"/>
      <c r="ALJ28" s="3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H28" s="1"/>
      <c r="AMK28" s="3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I28" s="1"/>
      <c r="ANL28" s="3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J28" s="1"/>
      <c r="AOM28" s="3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K28" s="1"/>
      <c r="APN28" s="3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L28" s="1"/>
      <c r="AQO28" s="3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M28" s="1"/>
      <c r="ARP28" s="3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N28" s="1"/>
      <c r="ASQ28" s="3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O28" s="1"/>
      <c r="ATR28" s="3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P28" s="1"/>
      <c r="AUS28" s="3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Q28" s="1"/>
      <c r="AVT28" s="3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R28" s="1"/>
      <c r="AWU28" s="3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S28" s="1"/>
      <c r="AXV28" s="3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T28" s="1"/>
      <c r="AYW28" s="3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U28" s="1"/>
      <c r="AZX28" s="3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V28" s="1"/>
      <c r="BAY28" s="3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W28" s="1"/>
      <c r="BBZ28" s="3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X28" s="1"/>
      <c r="BDA28" s="3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Y28" s="1"/>
      <c r="BEB28" s="3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Z28" s="1"/>
      <c r="BFC28" s="3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GA28" s="1"/>
      <c r="BGD28" s="3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B28" s="1"/>
      <c r="BHE28" s="3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C28" s="1"/>
      <c r="BIF28" s="3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D28" s="1"/>
      <c r="BJG28" s="3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E28" s="1"/>
      <c r="BKH28" s="3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F28" s="1"/>
      <c r="BLI28" s="3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G28" s="1"/>
      <c r="BMJ28" s="3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H28" s="1"/>
      <c r="BNK28" s="3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I28" s="1"/>
      <c r="BOL28" s="3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J28" s="1"/>
      <c r="BPM28" s="3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K28" s="1"/>
      <c r="BQN28" s="3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L28" s="1"/>
      <c r="BRO28" s="3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M28" s="1"/>
      <c r="BSP28" s="3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N28" s="1"/>
      <c r="BTQ28" s="3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O28" s="1"/>
      <c r="BUR28" s="3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P28" s="1"/>
      <c r="BVS28" s="3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Q28" s="1"/>
      <c r="BWT28" s="3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R28" s="1"/>
      <c r="BXU28" s="3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S28" s="1"/>
      <c r="BYV28" s="3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T28" s="1"/>
      <c r="BZW28" s="3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U28" s="1"/>
      <c r="CAX28" s="3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V28" s="1"/>
      <c r="CBY28" s="3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W28" s="1"/>
      <c r="CCZ28" s="3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X28" s="1"/>
      <c r="CEA28" s="3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Y28" s="1"/>
      <c r="CFB28" s="3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Z28" s="1"/>
      <c r="CGC28" s="3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HA28" s="1"/>
      <c r="CHD28" s="3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B28" s="1"/>
      <c r="CIE28" s="3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C28" s="1"/>
      <c r="CJF28" s="3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D28" s="1"/>
      <c r="CKG28" s="3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E28" s="1"/>
      <c r="CLH28" s="3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F28" s="1"/>
      <c r="CMI28" s="3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G28" s="1"/>
      <c r="CNJ28" s="3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H28" s="1"/>
      <c r="COK28" s="3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I28" s="1"/>
      <c r="CPL28" s="3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J28" s="1"/>
      <c r="CQM28" s="3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K28" s="1"/>
      <c r="CRN28" s="3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L28" s="1"/>
      <c r="CSO28" s="3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M28" s="1"/>
      <c r="CTP28" s="3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N28" s="1"/>
      <c r="CUQ28" s="3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O28" s="1"/>
      <c r="CVR28" s="3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P28" s="1"/>
      <c r="CWS28" s="3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Q28" s="1"/>
      <c r="CXT28" s="3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R28" s="1"/>
      <c r="CYU28" s="3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S28" s="1"/>
      <c r="CZV28" s="3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T28" s="1"/>
      <c r="DAW28" s="3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U28" s="1"/>
      <c r="DBX28" s="3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V28" s="1"/>
      <c r="DCY28" s="3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W28" s="1"/>
      <c r="DDZ28" s="3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X28" s="1"/>
      <c r="DFA28" s="3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Y28" s="1"/>
      <c r="DGB28" s="3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Z28" s="1"/>
      <c r="DHC28" s="3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IA28" s="1"/>
      <c r="DID28" s="3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B28" s="1"/>
      <c r="DJE28" s="3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C28" s="1"/>
      <c r="DKF28" s="3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D28" s="1"/>
      <c r="DLG28" s="3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E28" s="1"/>
      <c r="DMH28" s="3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F28" s="1"/>
      <c r="DNI28" s="3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G28" s="1"/>
      <c r="DOJ28" s="3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H28" s="1"/>
      <c r="DPK28" s="3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I28" s="1"/>
      <c r="DQL28" s="3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J28" s="1"/>
      <c r="DRM28" s="3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K28" s="1"/>
      <c r="DSN28" s="3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L28" s="1"/>
      <c r="DTO28" s="3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M28" s="1"/>
      <c r="DUP28" s="3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N28" s="1"/>
      <c r="DVQ28" s="3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O28" s="1"/>
      <c r="DWR28" s="3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P28" s="1"/>
      <c r="DXS28" s="3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Q28" s="1"/>
      <c r="DYT28" s="3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R28" s="1"/>
      <c r="DZU28" s="3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S28" s="1"/>
      <c r="EAV28" s="3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T28" s="1"/>
      <c r="EBW28" s="3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U28" s="1"/>
      <c r="ECX28" s="3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V28" s="1"/>
      <c r="EDY28" s="3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W28" s="1"/>
      <c r="EEZ28" s="3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X28" s="1"/>
      <c r="EGA28" s="3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Y28" s="1"/>
      <c r="EHB28" s="3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Z28" s="1"/>
      <c r="EIC28" s="3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JA28" s="1"/>
      <c r="EJD28" s="3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B28" s="1"/>
      <c r="EKE28" s="3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C28" s="1"/>
      <c r="ELF28" s="3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D28" s="1"/>
      <c r="EMG28" s="3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E28" s="1"/>
      <c r="ENH28" s="3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F28" s="1"/>
      <c r="EOI28" s="3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G28" s="1"/>
      <c r="EPJ28" s="3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H28" s="1"/>
      <c r="EQK28" s="3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I28" s="1"/>
      <c r="ERL28" s="3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J28" s="1"/>
      <c r="ESM28" s="3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K28" s="1"/>
      <c r="ETN28" s="3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L28" s="1"/>
      <c r="EUO28" s="3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M28" s="1"/>
      <c r="EVP28" s="3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N28" s="1"/>
      <c r="EWQ28" s="3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O28" s="1"/>
      <c r="EXR28" s="3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P28" s="1"/>
      <c r="EYS28" s="3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Q28" s="1"/>
      <c r="EZT28" s="3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R28" s="1"/>
      <c r="FAU28" s="3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S28" s="1"/>
      <c r="FBV28" s="3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T28" s="1"/>
      <c r="FCW28" s="3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U28" s="1"/>
      <c r="FDX28" s="3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V28" s="1"/>
      <c r="FEY28" s="3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W28" s="1"/>
      <c r="FFZ28" s="3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X28" s="1"/>
      <c r="FHA28" s="3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Y28" s="1"/>
      <c r="FIB28" s="3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Z28" s="1"/>
      <c r="FJC28" s="3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KA28" s="1"/>
      <c r="FKD28" s="3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B28" s="1"/>
      <c r="FLE28" s="3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C28" s="1"/>
      <c r="FMF28" s="3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D28" s="1"/>
      <c r="FNG28" s="3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E28" s="1"/>
      <c r="FOH28" s="3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F28" s="1"/>
      <c r="FPI28" s="3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G28" s="1"/>
      <c r="FQJ28" s="3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H28" s="1"/>
      <c r="FRK28" s="3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I28" s="1"/>
      <c r="FSL28" s="3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J28" s="1"/>
      <c r="FTM28" s="3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K28" s="1"/>
      <c r="FUN28" s="3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L28" s="1"/>
      <c r="FVO28" s="3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M28" s="1"/>
      <c r="FWP28" s="3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N28" s="1"/>
      <c r="FXQ28" s="3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O28" s="1"/>
      <c r="FYR28" s="3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P28" s="1"/>
      <c r="FZS28" s="3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Q28" s="1"/>
      <c r="GAT28" s="3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R28" s="1"/>
      <c r="GBU28" s="3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S28" s="1"/>
      <c r="GCV28" s="3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T28" s="1"/>
      <c r="GDW28" s="3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U28" s="1"/>
      <c r="GEX28" s="3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V28" s="1"/>
      <c r="GFY28" s="3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W28" s="1"/>
      <c r="GGZ28" s="3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X28" s="1"/>
      <c r="GIA28" s="3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Y28" s="1"/>
      <c r="GJB28" s="3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Z28" s="1"/>
      <c r="GKC28" s="3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LA28" s="1"/>
      <c r="GLD28" s="3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B28" s="1"/>
      <c r="GME28" s="3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C28" s="1"/>
      <c r="GNF28" s="3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D28" s="1"/>
      <c r="GOG28" s="3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E28" s="1"/>
      <c r="GPH28" s="3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F28" s="1"/>
      <c r="GQI28" s="3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G28" s="1"/>
      <c r="GRJ28" s="3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H28" s="1"/>
      <c r="GSK28" s="3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I28" s="1"/>
      <c r="GTL28" s="3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J28" s="1"/>
      <c r="GUM28" s="3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K28" s="1"/>
      <c r="GVN28" s="3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L28" s="1"/>
      <c r="GWO28" s="3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M28" s="1"/>
      <c r="GXP28" s="3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N28" s="1"/>
      <c r="GYQ28" s="3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O28" s="1"/>
      <c r="GZR28" s="3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P28" s="1"/>
      <c r="HAS28" s="3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Q28" s="1"/>
      <c r="HBT28" s="3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R28" s="1"/>
      <c r="HCU28" s="3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S28" s="1"/>
      <c r="HDV28" s="3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T28" s="1"/>
      <c r="HEW28" s="3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U28" s="1"/>
      <c r="HFX28" s="3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V28" s="1"/>
      <c r="HGY28" s="3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W28" s="1"/>
      <c r="HHZ28" s="3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X28" s="1"/>
      <c r="HJA28" s="3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Y28" s="1"/>
      <c r="HKB28" s="3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Z28" s="1"/>
      <c r="HLC28" s="3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MA28" s="1"/>
      <c r="HMD28" s="3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B28" s="1"/>
      <c r="HNE28" s="3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C28" s="1"/>
      <c r="HOF28" s="3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D28" s="1"/>
      <c r="HPG28" s="3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E28" s="1"/>
      <c r="HQH28" s="3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F28" s="1"/>
      <c r="HRI28" s="3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G28" s="1"/>
      <c r="HSJ28" s="3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H28" s="1"/>
      <c r="HTK28" s="3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I28" s="1"/>
      <c r="HUL28" s="3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J28" s="1"/>
      <c r="HVM28" s="3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K28" s="1"/>
      <c r="HWN28" s="3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L28" s="1"/>
      <c r="HXO28" s="3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M28" s="1"/>
      <c r="HYP28" s="3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N28" s="1"/>
      <c r="HZQ28" s="3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O28" s="1"/>
      <c r="IAR28" s="3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P28" s="1"/>
      <c r="IBS28" s="3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Q28" s="1"/>
      <c r="ICT28" s="3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R28" s="1"/>
      <c r="IDU28" s="3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S28" s="1"/>
      <c r="IEV28" s="3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T28" s="1"/>
      <c r="IFW28" s="3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U28" s="1"/>
      <c r="IGX28" s="3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V28" s="1"/>
      <c r="IHY28" s="3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W28" s="1"/>
      <c r="IIZ28" s="3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X28" s="1"/>
      <c r="IKA28" s="3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Y28" s="1"/>
      <c r="ILB28" s="3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Z28" s="1"/>
      <c r="IMC28" s="3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NA28" s="1"/>
      <c r="IND28" s="3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B28" s="1"/>
      <c r="IOE28" s="3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C28" s="1"/>
      <c r="IPF28" s="3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D28" s="1"/>
      <c r="IQG28" s="3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E28" s="1"/>
      <c r="IRH28" s="3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F28" s="1"/>
      <c r="ISI28" s="3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G28" s="1"/>
      <c r="ITJ28" s="3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H28" s="1"/>
      <c r="IUK28" s="3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I28" s="1"/>
      <c r="IVL28" s="3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J28" s="1"/>
      <c r="IWM28" s="3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K28" s="1"/>
      <c r="IXN28" s="3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L28" s="1"/>
      <c r="IYO28" s="3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M28" s="1"/>
      <c r="IZP28" s="3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N28" s="1"/>
      <c r="JAQ28" s="3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O28" s="1"/>
      <c r="JBR28" s="3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P28" s="1"/>
      <c r="JCS28" s="3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Q28" s="1"/>
      <c r="JDT28" s="3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R28" s="1"/>
      <c r="JEU28" s="3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S28" s="1"/>
      <c r="JFV28" s="3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T28" s="1"/>
      <c r="JGW28" s="3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U28" s="1"/>
      <c r="JHX28" s="3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V28" s="1"/>
      <c r="JIY28" s="3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W28" s="1"/>
      <c r="JJZ28" s="3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X28" s="1"/>
      <c r="JLA28" s="3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Y28" s="1"/>
      <c r="JMB28" s="3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Z28" s="1"/>
      <c r="JNC28" s="3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OA28" s="1"/>
      <c r="JOD28" s="3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B28" s="1"/>
      <c r="JPE28" s="3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C28" s="1"/>
      <c r="JQF28" s="3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D28" s="1"/>
      <c r="JRG28" s="3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E28" s="1"/>
      <c r="JSH28" s="3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F28" s="1"/>
      <c r="JTI28" s="3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G28" s="1"/>
      <c r="JUJ28" s="3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H28" s="1"/>
      <c r="JVK28" s="3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I28" s="1"/>
      <c r="JWL28" s="3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J28" s="1"/>
      <c r="JXM28" s="3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K28" s="1"/>
      <c r="JYN28" s="3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L28" s="1"/>
      <c r="JZO28" s="3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M28" s="1"/>
      <c r="KAP28" s="3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N28" s="1"/>
      <c r="KBQ28" s="3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O28" s="1"/>
      <c r="KCR28" s="3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P28" s="1"/>
      <c r="KDS28" s="3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Q28" s="1"/>
      <c r="KET28" s="3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R28" s="1"/>
      <c r="KFU28" s="3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S28" s="1"/>
      <c r="KGV28" s="3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T28" s="1"/>
      <c r="KHW28" s="3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U28" s="1"/>
      <c r="KIX28" s="3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V28" s="1"/>
      <c r="KJY28" s="3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W28" s="1"/>
      <c r="KKZ28" s="3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X28" s="1"/>
      <c r="KMA28" s="3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Y28" s="1"/>
      <c r="KNB28" s="3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Z28" s="1"/>
      <c r="KOC28" s="3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PA28" s="1"/>
      <c r="KPD28" s="3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B28" s="1"/>
      <c r="KQE28" s="3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C28" s="1"/>
      <c r="KRF28" s="3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D28" s="1"/>
      <c r="KSG28" s="3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E28" s="1"/>
      <c r="KTH28" s="3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F28" s="1"/>
      <c r="KUI28" s="3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G28" s="1"/>
      <c r="KVJ28" s="3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H28" s="1"/>
      <c r="KWK28" s="3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I28" s="1"/>
      <c r="KXL28" s="3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J28" s="1"/>
      <c r="KYM28" s="3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K28" s="1"/>
      <c r="KZN28" s="3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L28" s="1"/>
      <c r="LAO28" s="3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M28" s="1"/>
      <c r="LBP28" s="3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N28" s="1"/>
      <c r="LCQ28" s="3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O28" s="1"/>
      <c r="LDR28" s="3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P28" s="1"/>
      <c r="LES28" s="3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Q28" s="1"/>
      <c r="LFT28" s="3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R28" s="1"/>
      <c r="LGU28" s="3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S28" s="1"/>
      <c r="LHV28" s="3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T28" s="1"/>
      <c r="LIW28" s="3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U28" s="1"/>
      <c r="LJX28" s="3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V28" s="1"/>
      <c r="LKY28" s="3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W28" s="1"/>
      <c r="LLZ28" s="3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X28" s="1"/>
      <c r="LNA28" s="3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Y28" s="1"/>
      <c r="LOB28" s="3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Z28" s="1"/>
      <c r="LPC28" s="3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QA28" s="1"/>
      <c r="LQD28" s="3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B28" s="1"/>
      <c r="LRE28" s="3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C28" s="1"/>
      <c r="LSF28" s="3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D28" s="1"/>
      <c r="LTG28" s="3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E28" s="1"/>
      <c r="LUH28" s="3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F28" s="1"/>
      <c r="LVI28" s="3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G28" s="1"/>
      <c r="LWJ28" s="3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H28" s="1"/>
      <c r="LXK28" s="3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I28" s="1"/>
      <c r="LYL28" s="3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J28" s="1"/>
      <c r="LZM28" s="3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K28" s="1"/>
      <c r="MAN28" s="3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L28" s="1"/>
      <c r="MBO28" s="3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M28" s="1"/>
      <c r="MCP28" s="3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N28" s="1"/>
      <c r="MDQ28" s="3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O28" s="1"/>
      <c r="MER28" s="3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P28" s="1"/>
      <c r="MFS28" s="3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Q28" s="1"/>
      <c r="MGT28" s="3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R28" s="1"/>
      <c r="MHU28" s="3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S28" s="1"/>
      <c r="MIV28" s="3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T28" s="1"/>
      <c r="MJW28" s="3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U28" s="1"/>
      <c r="MKX28" s="3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V28" s="1"/>
      <c r="MLY28" s="3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W28" s="1"/>
      <c r="MMZ28" s="3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X28" s="1"/>
      <c r="MOA28" s="3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Y28" s="1"/>
      <c r="MPB28" s="3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Z28" s="1"/>
      <c r="MQC28" s="3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RA28" s="1"/>
      <c r="MRD28" s="3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B28" s="1"/>
      <c r="MSE28" s="3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C28" s="1"/>
      <c r="MTF28" s="3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D28" s="1"/>
      <c r="MUG28" s="3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E28" s="1"/>
      <c r="MVH28" s="3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F28" s="1"/>
      <c r="MWI28" s="3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G28" s="1"/>
      <c r="MXJ28" s="3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H28" s="1"/>
      <c r="MYK28" s="3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I28" s="1"/>
      <c r="MZL28" s="3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J28" s="1"/>
      <c r="NAM28" s="3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K28" s="1"/>
      <c r="NBN28" s="3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L28" s="1"/>
      <c r="NCO28" s="3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M28" s="1"/>
      <c r="NDP28" s="3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N28" s="1"/>
      <c r="NEQ28" s="3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O28" s="1"/>
      <c r="NFR28" s="3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P28" s="1"/>
      <c r="NGS28" s="3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Q28" s="1"/>
      <c r="NHT28" s="3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R28" s="1"/>
      <c r="NIU28" s="3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S28" s="1"/>
      <c r="NJV28" s="3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T28" s="1"/>
      <c r="NKW28" s="3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U28" s="1"/>
      <c r="NLX28" s="3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V28" s="1"/>
      <c r="NMY28" s="3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W28" s="1"/>
      <c r="NNZ28" s="3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X28" s="1"/>
      <c r="NPA28" s="3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Y28" s="1"/>
      <c r="NQB28" s="3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Z28" s="1"/>
      <c r="NRC28" s="3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SA28" s="1"/>
      <c r="NSD28" s="3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B28" s="1"/>
      <c r="NTE28" s="3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C28" s="1"/>
      <c r="NUF28" s="3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D28" s="1"/>
      <c r="NVG28" s="3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E28" s="1"/>
      <c r="NWH28" s="3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F28" s="1"/>
      <c r="NXI28" s="3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G28" s="1"/>
      <c r="NYJ28" s="3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H28" s="1"/>
      <c r="NZK28" s="3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I28" s="1"/>
      <c r="OAL28" s="3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J28" s="1"/>
      <c r="OBM28" s="3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K28" s="1"/>
      <c r="OCN28" s="3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L28" s="1"/>
      <c r="ODO28" s="3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M28" s="1"/>
      <c r="OEP28" s="3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N28" s="1"/>
      <c r="OFQ28" s="3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O28" s="1"/>
      <c r="OGR28" s="3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P28" s="1"/>
      <c r="OHS28" s="3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Q28" s="1"/>
      <c r="OIT28" s="3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R28" s="1"/>
      <c r="OJU28" s="3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S28" s="1"/>
      <c r="OKV28" s="3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T28" s="1"/>
      <c r="OLW28" s="3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U28" s="1"/>
      <c r="OMX28" s="3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V28" s="1"/>
      <c r="ONY28" s="3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W28" s="1"/>
      <c r="OOZ28" s="3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X28" s="1"/>
      <c r="OQA28" s="3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Y28" s="1"/>
      <c r="ORB28" s="3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Z28" s="1"/>
      <c r="OSC28" s="3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TA28" s="1"/>
      <c r="OTD28" s="3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B28" s="1"/>
      <c r="OUE28" s="3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C28" s="1"/>
      <c r="OVF28" s="3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D28" s="1"/>
      <c r="OWG28" s="3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E28" s="1"/>
      <c r="OXH28" s="3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F28" s="1"/>
      <c r="OYI28" s="3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G28" s="1"/>
      <c r="OZJ28" s="3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H28" s="1"/>
      <c r="PAK28" s="3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I28" s="1"/>
      <c r="PBL28" s="3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J28" s="1"/>
      <c r="PCM28" s="3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K28" s="1"/>
      <c r="PDN28" s="3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L28" s="1"/>
      <c r="PEO28" s="3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M28" s="1"/>
      <c r="PFP28" s="3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N28" s="1"/>
      <c r="PGQ28" s="3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O28" s="1"/>
      <c r="PHR28" s="3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P28" s="1"/>
      <c r="PIS28" s="3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Q28" s="1"/>
      <c r="PJT28" s="3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R28" s="1"/>
      <c r="PKU28" s="3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S28" s="1"/>
      <c r="PLV28" s="3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T28" s="1"/>
      <c r="PMW28" s="3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U28" s="1"/>
      <c r="PNX28" s="3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V28" s="1"/>
      <c r="POY28" s="3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W28" s="1"/>
      <c r="PPZ28" s="3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X28" s="1"/>
      <c r="PRA28" s="3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Y28" s="1"/>
      <c r="PSB28" s="3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Z28" s="1"/>
      <c r="PTC28" s="3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UA28" s="1"/>
      <c r="PUD28" s="3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B28" s="1"/>
      <c r="PVE28" s="3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C28" s="1"/>
      <c r="PWF28" s="3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D28" s="1"/>
      <c r="PXG28" s="3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E28" s="1"/>
      <c r="PYH28" s="3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F28" s="1"/>
      <c r="PZI28" s="3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G28" s="1"/>
      <c r="QAJ28" s="3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H28" s="1"/>
      <c r="QBK28" s="3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I28" s="1"/>
      <c r="QCL28" s="3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J28" s="1"/>
      <c r="QDM28" s="3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K28" s="1"/>
      <c r="QEN28" s="3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L28" s="1"/>
      <c r="QFO28" s="3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M28" s="1"/>
      <c r="QGP28" s="3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N28" s="1"/>
      <c r="QHQ28" s="3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O28" s="1"/>
      <c r="QIR28" s="3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P28" s="1"/>
      <c r="QJS28" s="3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Q28" s="1"/>
      <c r="QKT28" s="3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R28" s="1"/>
      <c r="QLU28" s="3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S28" s="1"/>
      <c r="QMV28" s="3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T28" s="1"/>
      <c r="QNW28" s="3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U28" s="1"/>
      <c r="QOX28" s="3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V28" s="1"/>
      <c r="QPY28" s="3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W28" s="1"/>
      <c r="QQZ28" s="3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X28" s="1"/>
      <c r="QSA28" s="3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Y28" s="1"/>
      <c r="QTB28" s="3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Z28" s="1"/>
      <c r="QUC28" s="3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VA28" s="1"/>
      <c r="QVD28" s="3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B28" s="1"/>
      <c r="QWE28" s="3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C28" s="1"/>
      <c r="QXF28" s="3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D28" s="1"/>
      <c r="QYG28" s="3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E28" s="1"/>
      <c r="QZH28" s="3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F28" s="1"/>
      <c r="RAI28" s="3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G28" s="1"/>
      <c r="RBJ28" s="3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H28" s="1"/>
      <c r="RCK28" s="3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I28" s="1"/>
      <c r="RDL28" s="3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J28" s="1"/>
      <c r="REM28" s="3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K28" s="1"/>
      <c r="RFN28" s="3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L28" s="1"/>
      <c r="RGO28" s="3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M28" s="1"/>
      <c r="RHP28" s="3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N28" s="1"/>
      <c r="RIQ28" s="3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O28" s="1"/>
      <c r="RJR28" s="3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P28" s="1"/>
      <c r="RKS28" s="3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Q28" s="1"/>
      <c r="RLT28" s="3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R28" s="1"/>
      <c r="RMU28" s="3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S28" s="1"/>
      <c r="RNV28" s="3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T28" s="1"/>
      <c r="ROW28" s="3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U28" s="1"/>
      <c r="RPX28" s="3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V28" s="1"/>
      <c r="RQY28" s="3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W28" s="1"/>
      <c r="RRZ28" s="3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X28" s="1"/>
      <c r="RTA28" s="3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Y28" s="1"/>
      <c r="RUB28" s="3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Z28" s="1"/>
      <c r="RVC28" s="3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WA28" s="1"/>
      <c r="RWD28" s="3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B28" s="1"/>
      <c r="RXE28" s="3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C28" s="1"/>
      <c r="RYF28" s="3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D28" s="1"/>
      <c r="RZG28" s="3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E28" s="1"/>
      <c r="SAH28" s="3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F28" s="1"/>
      <c r="SBI28" s="3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G28" s="1"/>
      <c r="SCJ28" s="3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H28" s="1"/>
      <c r="SDK28" s="3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I28" s="1"/>
      <c r="SEL28" s="3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J28" s="1"/>
      <c r="SFM28" s="3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K28" s="1"/>
      <c r="SGN28" s="3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L28" s="1"/>
      <c r="SHO28" s="3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M28" s="1"/>
      <c r="SIP28" s="3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N28" s="1"/>
      <c r="SJQ28" s="3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O28" s="1"/>
      <c r="SKR28" s="3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P28" s="1"/>
      <c r="SLS28" s="3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Q28" s="1"/>
      <c r="SMT28" s="3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R28" s="1"/>
      <c r="SNU28" s="3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S28" s="1"/>
      <c r="SOV28" s="3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T28" s="1"/>
      <c r="SPW28" s="3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U28" s="1"/>
      <c r="SQX28" s="3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V28" s="1"/>
      <c r="SRY28" s="3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W28" s="1"/>
      <c r="SSZ28" s="3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X28" s="1"/>
      <c r="SUA28" s="3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Y28" s="1"/>
      <c r="SVB28" s="3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Z28" s="1"/>
      <c r="SWC28" s="3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XA28" s="1"/>
      <c r="SXD28" s="3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B28" s="1"/>
      <c r="SYE28" s="3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C28" s="1"/>
      <c r="SZF28" s="3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D28" s="1"/>
      <c r="TAG28" s="3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E28" s="1"/>
      <c r="TBH28" s="3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F28" s="1"/>
      <c r="TCI28" s="3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G28" s="1"/>
      <c r="TDJ28" s="3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H28" s="1"/>
      <c r="TEK28" s="3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I28" s="1"/>
      <c r="TFL28" s="3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J28" s="1"/>
      <c r="TGM28" s="3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K28" s="1"/>
      <c r="THN28" s="3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L28" s="1"/>
      <c r="TIO28" s="3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M28" s="1"/>
      <c r="TJP28" s="3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N28" s="1"/>
      <c r="TKQ28" s="3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O28" s="1"/>
      <c r="TLR28" s="3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P28" s="1"/>
      <c r="TMS28" s="3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Q28" s="1"/>
      <c r="TNT28" s="3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R28" s="1"/>
      <c r="TOU28" s="3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S28" s="1"/>
      <c r="TPV28" s="3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T28" s="1"/>
      <c r="TQW28" s="3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U28" s="1"/>
      <c r="TRX28" s="3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V28" s="1"/>
      <c r="TSY28" s="3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W28" s="1"/>
      <c r="TTZ28" s="3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X28" s="1"/>
      <c r="TVA28" s="3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Y28" s="1"/>
      <c r="TWB28" s="3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Z28" s="1"/>
      <c r="TXC28" s="3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YA28" s="1"/>
      <c r="TYD28" s="3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B28" s="1"/>
      <c r="TZE28" s="3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C28" s="1"/>
      <c r="UAF28" s="3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D28" s="1"/>
      <c r="UBG28" s="3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E28" s="1"/>
      <c r="UCH28" s="3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F28" s="1"/>
      <c r="UDI28" s="3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G28" s="1"/>
      <c r="UEJ28" s="3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H28" s="1"/>
      <c r="UFK28" s="3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I28" s="1"/>
      <c r="UGL28" s="3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J28" s="1"/>
      <c r="UHM28" s="3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K28" s="1"/>
      <c r="UIN28" s="3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L28" s="1"/>
      <c r="UJO28" s="3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M28" s="1"/>
      <c r="UKP28" s="3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N28" s="1"/>
      <c r="ULQ28" s="3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O28" s="1"/>
      <c r="UMR28" s="3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P28" s="1"/>
      <c r="UNS28" s="3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Q28" s="1"/>
      <c r="UOT28" s="3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R28" s="1"/>
      <c r="UPU28" s="3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S28" s="1"/>
      <c r="UQV28" s="3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T28" s="1"/>
      <c r="URW28" s="3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U28" s="1"/>
      <c r="USX28" s="3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V28" s="1"/>
      <c r="UTY28" s="3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W28" s="1"/>
      <c r="UUZ28" s="3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X28" s="1"/>
      <c r="UWA28" s="3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Y28" s="1"/>
      <c r="UXB28" s="3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Z28" s="1"/>
      <c r="UYC28" s="3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ZA28" s="1"/>
      <c r="UZD28" s="3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B28" s="1"/>
      <c r="VAE28" s="3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C28" s="1"/>
      <c r="VBF28" s="3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D28" s="1"/>
      <c r="VCG28" s="3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E28" s="1"/>
      <c r="VDH28" s="3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F28" s="1"/>
      <c r="VEI28" s="3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G28" s="1"/>
      <c r="VFJ28" s="3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H28" s="1"/>
      <c r="VGK28" s="3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I28" s="1"/>
      <c r="VHL28" s="3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J28" s="1"/>
      <c r="VIM28" s="3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K28" s="1"/>
      <c r="VJN28" s="3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L28" s="1"/>
      <c r="VKO28" s="3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M28" s="1"/>
      <c r="VLP28" s="3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N28" s="1"/>
      <c r="VMQ28" s="3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O28" s="1"/>
      <c r="VNR28" s="3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P28" s="1"/>
      <c r="VOS28" s="3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Q28" s="1"/>
      <c r="VPT28" s="3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R28" s="1"/>
      <c r="VQU28" s="3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S28" s="1"/>
      <c r="VRV28" s="3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T28" s="1"/>
      <c r="VSW28" s="3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U28" s="1"/>
      <c r="VTX28" s="3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V28" s="1"/>
      <c r="VUY28" s="3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W28" s="1"/>
      <c r="VVZ28" s="3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X28" s="1"/>
      <c r="VXA28" s="3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Y28" s="1"/>
      <c r="VYB28" s="3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Z28" s="1"/>
      <c r="VZC28" s="3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WAA28" s="1"/>
      <c r="WAD28" s="3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B28" s="1"/>
      <c r="WBE28" s="3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C28" s="1"/>
      <c r="WCF28" s="3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D28" s="1"/>
      <c r="WDG28" s="3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E28" s="1"/>
      <c r="WEH28" s="3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F28" s="1"/>
      <c r="WFI28" s="3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G28" s="1"/>
      <c r="WGJ28" s="3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H28" s="1"/>
      <c r="WHK28" s="3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I28" s="1"/>
      <c r="WIL28" s="3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J28" s="1"/>
      <c r="WJM28" s="3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K28" s="1"/>
      <c r="WKN28" s="3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L28" s="1"/>
      <c r="WLO28" s="3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M28" s="1"/>
      <c r="WMP28" s="3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N28" s="1"/>
      <c r="WNQ28" s="3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O28" s="1"/>
      <c r="WOR28" s="3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P28" s="1"/>
      <c r="WPS28" s="3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Q28" s="1"/>
      <c r="WQT28" s="3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R28" s="1"/>
      <c r="WRU28" s="3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S28" s="1"/>
      <c r="WSV28" s="3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T28" s="1"/>
      <c r="WTW28" s="3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U28" s="1"/>
      <c r="WUX28" s="3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V28" s="1"/>
      <c r="WVY28" s="3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W28" s="1"/>
      <c r="WWZ28" s="3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X28" s="1"/>
      <c r="WYA28" s="3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Y28" s="1"/>
      <c r="WZB28" s="3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Z28" s="1"/>
      <c r="XAC28" s="3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BA28" s="1"/>
      <c r="XBD28" s="3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B28" s="1"/>
      <c r="XCE28" s="3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C28" s="1"/>
      <c r="XDF28" s="3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D28" s="1"/>
      <c r="XEG28" s="3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</row>
    <row r="29" spans="1:1022 1025:2048 2051:3072 3074:14336 14338:15359 15362:16382" ht="21" x14ac:dyDescent="0.2">
      <c r="A29" s="3" t="s">
        <v>95</v>
      </c>
      <c r="C29" s="8">
        <v>30000000</v>
      </c>
      <c r="D29" s="8"/>
      <c r="E29" s="8">
        <v>94645375522</v>
      </c>
      <c r="F29" s="8"/>
      <c r="G29" s="8">
        <v>113530450500</v>
      </c>
      <c r="H29" s="8"/>
      <c r="I29" s="8">
        <v>0</v>
      </c>
      <c r="J29" s="8"/>
      <c r="K29" s="8">
        <v>0</v>
      </c>
      <c r="L29" s="8"/>
      <c r="M29" s="8">
        <v>-4000000</v>
      </c>
      <c r="N29" s="8"/>
      <c r="O29" s="8">
        <v>13081698005</v>
      </c>
      <c r="P29" s="8"/>
      <c r="Q29" s="8">
        <v>26000000</v>
      </c>
      <c r="R29" s="8"/>
      <c r="S29" s="8">
        <v>3247</v>
      </c>
      <c r="T29" s="8"/>
      <c r="U29" s="8">
        <v>82025992119</v>
      </c>
      <c r="V29" s="8"/>
      <c r="W29" s="8">
        <v>83919689100</v>
      </c>
      <c r="Y29" s="1">
        <v>4.5721725230505163E-3</v>
      </c>
      <c r="AA29" s="43"/>
    </row>
    <row r="30" spans="1:1022 1025:2048 2051:3072 3074:14336 14338:15359 15362:16382" ht="21" x14ac:dyDescent="0.2">
      <c r="A30" s="3" t="s">
        <v>71</v>
      </c>
      <c r="C30" s="8">
        <v>38000000</v>
      </c>
      <c r="D30" s="8"/>
      <c r="E30" s="8">
        <v>353440840257</v>
      </c>
      <c r="F30" s="8"/>
      <c r="G30" s="8">
        <v>555276330000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38000000</v>
      </c>
      <c r="R30" s="8"/>
      <c r="S30" s="8">
        <v>15810</v>
      </c>
      <c r="T30" s="8"/>
      <c r="U30" s="8">
        <v>353440840257</v>
      </c>
      <c r="V30" s="8"/>
      <c r="W30" s="8">
        <v>597205359000</v>
      </c>
      <c r="Y30" s="1">
        <v>3.2537369505558848E-2</v>
      </c>
      <c r="AA30" s="43"/>
    </row>
    <row r="31" spans="1:1022 1025:2048 2051:3072 3074:14336 14338:15359 15362:16382" ht="21" x14ac:dyDescent="0.2">
      <c r="A31" s="3" t="s">
        <v>72</v>
      </c>
      <c r="C31" s="8">
        <v>14536376</v>
      </c>
      <c r="D31" s="8"/>
      <c r="E31" s="8">
        <v>297769262911</v>
      </c>
      <c r="F31" s="8"/>
      <c r="G31" s="8">
        <v>436097516105.30402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14536376</v>
      </c>
      <c r="R31" s="8"/>
      <c r="S31" s="8">
        <v>29080</v>
      </c>
      <c r="T31" s="8"/>
      <c r="U31" s="8">
        <v>297769262911</v>
      </c>
      <c r="V31" s="8"/>
      <c r="W31" s="8">
        <v>420202643086.224</v>
      </c>
      <c r="Y31" s="1">
        <v>2.2893780940282778E-2</v>
      </c>
      <c r="AA31" s="43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X31" s="1"/>
      <c r="BA31" s="3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Y31" s="1"/>
      <c r="CB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Z31" s="1"/>
      <c r="DC31" s="3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EA31" s="1"/>
      <c r="ED31" s="3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B31" s="1"/>
      <c r="FE31" s="3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C31" s="1"/>
      <c r="GF31" s="3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D31" s="1"/>
      <c r="HG31" s="3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E31" s="1"/>
      <c r="IH31" s="3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F31" s="1"/>
      <c r="JI31" s="3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G31" s="1"/>
      <c r="KJ31" s="3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H31" s="1"/>
      <c r="LK31" s="3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I31" s="1"/>
      <c r="ML31" s="3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J31" s="1"/>
      <c r="NM31" s="3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K31" s="1"/>
      <c r="ON31" s="3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L31" s="1"/>
      <c r="PO31" s="3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M31" s="1"/>
      <c r="QP31" s="3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N31" s="1"/>
      <c r="RQ31" s="3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O31" s="1"/>
      <c r="SR31" s="3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P31" s="1"/>
      <c r="TS31" s="3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Q31" s="1"/>
      <c r="UT31" s="3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R31" s="1"/>
      <c r="VU31" s="3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S31" s="1"/>
      <c r="WV31" s="3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T31" s="1"/>
      <c r="XW31" s="3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U31" s="1"/>
      <c r="YX31" s="3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V31" s="1"/>
      <c r="ZY31" s="3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W31" s="1"/>
      <c r="AAZ31" s="3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X31" s="1"/>
      <c r="ACA31" s="3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Y31" s="1"/>
      <c r="ADB31" s="3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Z31" s="1"/>
      <c r="AEC31" s="3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FA31" s="1"/>
      <c r="AFD31" s="3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B31" s="1"/>
      <c r="AGE31" s="3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C31" s="1"/>
      <c r="AHF31" s="3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D31" s="1"/>
      <c r="AIG31" s="3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E31" s="1"/>
      <c r="AJH31" s="3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F31" s="1"/>
      <c r="AKI31" s="3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G31" s="1"/>
      <c r="ALJ31" s="3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H31" s="1"/>
      <c r="AMK31" s="3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I31" s="1"/>
      <c r="ANL31" s="3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J31" s="1"/>
      <c r="AOM31" s="3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K31" s="1"/>
      <c r="APN31" s="3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L31" s="1"/>
      <c r="AQO31" s="3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M31" s="1"/>
      <c r="ARP31" s="3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N31" s="1"/>
      <c r="ASQ31" s="3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O31" s="1"/>
      <c r="ATR31" s="3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P31" s="1"/>
      <c r="AUS31" s="3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Q31" s="1"/>
      <c r="AVT31" s="3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R31" s="1"/>
      <c r="AWU31" s="3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S31" s="1"/>
      <c r="AXV31" s="3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T31" s="1"/>
      <c r="AYW31" s="3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U31" s="1"/>
      <c r="AZX31" s="3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V31" s="1"/>
      <c r="BAY31" s="3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W31" s="1"/>
      <c r="BBZ31" s="3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X31" s="1"/>
      <c r="BDA31" s="3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Y31" s="1"/>
      <c r="BEB31" s="3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Z31" s="1"/>
      <c r="BFC31" s="3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GA31" s="1"/>
      <c r="BGD31" s="3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B31" s="1"/>
      <c r="BHE31" s="3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C31" s="1"/>
      <c r="BIF31" s="3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D31" s="1"/>
      <c r="BJG31" s="3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E31" s="1"/>
      <c r="BKH31" s="3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F31" s="1"/>
      <c r="BLI31" s="3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G31" s="1"/>
      <c r="BMJ31" s="3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H31" s="1"/>
      <c r="BNK31" s="3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I31" s="1"/>
      <c r="BOL31" s="3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J31" s="1"/>
      <c r="BPM31" s="3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K31" s="1"/>
      <c r="BQN31" s="3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L31" s="1"/>
      <c r="BRO31" s="3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M31" s="1"/>
      <c r="BSP31" s="3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N31" s="1"/>
      <c r="BTQ31" s="3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O31" s="1"/>
      <c r="BUR31" s="3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P31" s="1"/>
      <c r="BVS31" s="3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Q31" s="1"/>
      <c r="BWT31" s="3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R31" s="1"/>
      <c r="BXU31" s="3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S31" s="1"/>
      <c r="BYV31" s="3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T31" s="1"/>
      <c r="BZW31" s="3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U31" s="1"/>
      <c r="CAX31" s="3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V31" s="1"/>
      <c r="CBY31" s="3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W31" s="1"/>
      <c r="CCZ31" s="3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X31" s="1"/>
      <c r="CEA31" s="3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Y31" s="1"/>
      <c r="CFB31" s="3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Z31" s="1"/>
      <c r="CGC31" s="3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HA31" s="1"/>
      <c r="CHD31" s="3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B31" s="1"/>
      <c r="CIE31" s="3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C31" s="1"/>
      <c r="CJF31" s="3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D31" s="1"/>
      <c r="CKG31" s="3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E31" s="1"/>
      <c r="CLH31" s="3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F31" s="1"/>
      <c r="CMI31" s="3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G31" s="1"/>
      <c r="CNJ31" s="3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H31" s="1"/>
      <c r="COK31" s="3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I31" s="1"/>
      <c r="CPL31" s="3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J31" s="1"/>
      <c r="CQM31" s="3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K31" s="1"/>
      <c r="CRN31" s="3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L31" s="1"/>
      <c r="CSO31" s="3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M31" s="1"/>
      <c r="CTP31" s="3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N31" s="1"/>
      <c r="CUQ31" s="3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O31" s="1"/>
      <c r="CVR31" s="3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P31" s="1"/>
      <c r="CWS31" s="3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Q31" s="1"/>
      <c r="CXT31" s="3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R31" s="1"/>
      <c r="CYU31" s="3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S31" s="1"/>
      <c r="CZV31" s="3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T31" s="1"/>
      <c r="DAW31" s="3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U31" s="1"/>
      <c r="DBX31" s="3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V31" s="1"/>
      <c r="DCY31" s="3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W31" s="1"/>
      <c r="DDZ31" s="3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X31" s="1"/>
      <c r="DFA31" s="3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Y31" s="1"/>
      <c r="DGB31" s="3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Z31" s="1"/>
      <c r="DHC31" s="3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IA31" s="1"/>
      <c r="DID31" s="3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B31" s="1"/>
      <c r="DJE31" s="3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C31" s="1"/>
      <c r="DKF31" s="3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D31" s="1"/>
      <c r="DLG31" s="3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E31" s="1"/>
      <c r="DMH31" s="3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F31" s="1"/>
      <c r="DNI31" s="3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G31" s="1"/>
      <c r="DOJ31" s="3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H31" s="1"/>
      <c r="DPK31" s="3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I31" s="1"/>
      <c r="DQL31" s="3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J31" s="1"/>
      <c r="DRM31" s="3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K31" s="1"/>
      <c r="DSN31" s="3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L31" s="1"/>
      <c r="DTO31" s="3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M31" s="1"/>
      <c r="DUP31" s="3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N31" s="1"/>
      <c r="DVQ31" s="3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O31" s="1"/>
      <c r="DWR31" s="3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P31" s="1"/>
      <c r="DXS31" s="3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Q31" s="1"/>
      <c r="DYT31" s="3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R31" s="1"/>
      <c r="DZU31" s="3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S31" s="1"/>
      <c r="EAV31" s="3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T31" s="1"/>
      <c r="EBW31" s="3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U31" s="1"/>
      <c r="ECX31" s="3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V31" s="1"/>
      <c r="EDY31" s="3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W31" s="1"/>
      <c r="EEZ31" s="3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X31" s="1"/>
      <c r="EGA31" s="3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Y31" s="1"/>
      <c r="EHB31" s="3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Z31" s="1"/>
      <c r="EIC31" s="3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JA31" s="1"/>
      <c r="EJD31" s="3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B31" s="1"/>
      <c r="EKE31" s="3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C31" s="1"/>
      <c r="ELF31" s="3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D31" s="1"/>
      <c r="EMG31" s="3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E31" s="1"/>
      <c r="ENH31" s="3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F31" s="1"/>
      <c r="EOI31" s="3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G31" s="1"/>
      <c r="EPJ31" s="3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H31" s="1"/>
      <c r="EQK31" s="3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I31" s="1"/>
      <c r="ERL31" s="3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J31" s="1"/>
      <c r="ESM31" s="3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K31" s="1"/>
      <c r="ETN31" s="3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L31" s="1"/>
      <c r="EUO31" s="3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M31" s="1"/>
      <c r="EVP31" s="3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N31" s="1"/>
      <c r="EWQ31" s="3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O31" s="1"/>
      <c r="EXR31" s="3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P31" s="1"/>
      <c r="EYS31" s="3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Q31" s="1"/>
      <c r="EZT31" s="3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R31" s="1"/>
      <c r="FAU31" s="3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S31" s="1"/>
      <c r="FBV31" s="3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T31" s="1"/>
      <c r="FCW31" s="3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U31" s="1"/>
      <c r="FDX31" s="3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V31" s="1"/>
      <c r="FEY31" s="3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W31" s="1"/>
      <c r="FFZ31" s="3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X31" s="1"/>
      <c r="FHA31" s="3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Y31" s="1"/>
      <c r="FIB31" s="3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Z31" s="1"/>
      <c r="FJC31" s="3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KA31" s="1"/>
      <c r="FKD31" s="3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B31" s="1"/>
      <c r="FLE31" s="3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C31" s="1"/>
      <c r="FMF31" s="3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D31" s="1"/>
      <c r="FNG31" s="3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E31" s="1"/>
      <c r="FOH31" s="3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F31" s="1"/>
      <c r="FPI31" s="3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G31" s="1"/>
      <c r="FQJ31" s="3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H31" s="1"/>
      <c r="FRK31" s="3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I31" s="1"/>
      <c r="FSL31" s="3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J31" s="1"/>
      <c r="FTM31" s="3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K31" s="1"/>
      <c r="FUN31" s="3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L31" s="1"/>
      <c r="FVO31" s="3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M31" s="1"/>
      <c r="FWP31" s="3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N31" s="1"/>
      <c r="FXQ31" s="3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O31" s="1"/>
      <c r="FYR31" s="3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P31" s="1"/>
      <c r="FZS31" s="3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Q31" s="1"/>
      <c r="GAT31" s="3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R31" s="1"/>
      <c r="GBU31" s="3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S31" s="1"/>
      <c r="GCV31" s="3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T31" s="1"/>
      <c r="GDW31" s="3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U31" s="1"/>
      <c r="GEX31" s="3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V31" s="1"/>
      <c r="GFY31" s="3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W31" s="1"/>
      <c r="GGZ31" s="3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X31" s="1"/>
      <c r="GIA31" s="3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Y31" s="1"/>
      <c r="GJB31" s="3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Z31" s="1"/>
      <c r="GKC31" s="3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LA31" s="1"/>
      <c r="GLD31" s="3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B31" s="1"/>
      <c r="GME31" s="3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C31" s="1"/>
      <c r="GNF31" s="3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D31" s="1"/>
      <c r="GOG31" s="3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E31" s="1"/>
      <c r="GPH31" s="3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F31" s="1"/>
      <c r="GQI31" s="3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G31" s="1"/>
      <c r="GRJ31" s="3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H31" s="1"/>
      <c r="GSK31" s="3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I31" s="1"/>
      <c r="GTL31" s="3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J31" s="1"/>
      <c r="GUM31" s="3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K31" s="1"/>
      <c r="GVN31" s="3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L31" s="1"/>
      <c r="GWO31" s="3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M31" s="1"/>
      <c r="GXP31" s="3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N31" s="1"/>
      <c r="GYQ31" s="3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O31" s="1"/>
      <c r="GZR31" s="3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P31" s="1"/>
      <c r="HAS31" s="3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Q31" s="1"/>
      <c r="HBT31" s="3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R31" s="1"/>
      <c r="HCU31" s="3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S31" s="1"/>
      <c r="HDV31" s="3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T31" s="1"/>
      <c r="HEW31" s="3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U31" s="1"/>
      <c r="HFX31" s="3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V31" s="1"/>
      <c r="HGY31" s="3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W31" s="1"/>
      <c r="HHZ31" s="3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X31" s="1"/>
      <c r="HJA31" s="3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Y31" s="1"/>
      <c r="HKB31" s="3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Z31" s="1"/>
      <c r="HLC31" s="3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MA31" s="1"/>
      <c r="HMD31" s="3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B31" s="1"/>
      <c r="HNE31" s="3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C31" s="1"/>
      <c r="HOF31" s="3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D31" s="1"/>
      <c r="HPG31" s="3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E31" s="1"/>
      <c r="HQH31" s="3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F31" s="1"/>
      <c r="HRI31" s="3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G31" s="1"/>
      <c r="HSJ31" s="3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H31" s="1"/>
      <c r="HTK31" s="3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I31" s="1"/>
      <c r="HUL31" s="3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J31" s="1"/>
      <c r="HVM31" s="3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K31" s="1"/>
      <c r="HWN31" s="3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L31" s="1"/>
      <c r="HXO31" s="3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M31" s="1"/>
      <c r="HYP31" s="3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N31" s="1"/>
      <c r="HZQ31" s="3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O31" s="1"/>
      <c r="IAR31" s="3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P31" s="1"/>
      <c r="IBS31" s="3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Q31" s="1"/>
      <c r="ICT31" s="3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R31" s="1"/>
      <c r="IDU31" s="3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S31" s="1"/>
      <c r="IEV31" s="3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T31" s="1"/>
      <c r="IFW31" s="3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U31" s="1"/>
      <c r="IGX31" s="3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V31" s="1"/>
      <c r="IHY31" s="3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W31" s="1"/>
      <c r="IIZ31" s="3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X31" s="1"/>
      <c r="IKA31" s="3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Y31" s="1"/>
      <c r="ILB31" s="3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Z31" s="1"/>
      <c r="IMC31" s="3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NA31" s="1"/>
      <c r="IND31" s="3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B31" s="1"/>
      <c r="IOE31" s="3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C31" s="1"/>
      <c r="IPF31" s="3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D31" s="1"/>
      <c r="IQG31" s="3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E31" s="1"/>
      <c r="IRH31" s="3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F31" s="1"/>
      <c r="ISI31" s="3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G31" s="1"/>
      <c r="ITJ31" s="3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H31" s="1"/>
      <c r="IUK31" s="3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I31" s="1"/>
      <c r="IVL31" s="3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J31" s="1"/>
      <c r="IWM31" s="3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K31" s="1"/>
      <c r="IXN31" s="3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L31" s="1"/>
      <c r="IYO31" s="3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M31" s="1"/>
      <c r="IZP31" s="3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N31" s="1"/>
      <c r="JAQ31" s="3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O31" s="1"/>
      <c r="JBR31" s="3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P31" s="1"/>
      <c r="JCS31" s="3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Q31" s="1"/>
      <c r="JDT31" s="3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R31" s="1"/>
      <c r="JEU31" s="3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S31" s="1"/>
      <c r="JFV31" s="3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T31" s="1"/>
      <c r="JGW31" s="3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U31" s="1"/>
      <c r="JHX31" s="3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V31" s="1"/>
      <c r="JIY31" s="3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W31" s="1"/>
      <c r="JJZ31" s="3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X31" s="1"/>
      <c r="JLA31" s="3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Y31" s="1"/>
      <c r="JMB31" s="3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Z31" s="1"/>
      <c r="JNC31" s="3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OA31" s="1"/>
      <c r="JOD31" s="3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B31" s="1"/>
      <c r="JPE31" s="3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C31" s="1"/>
      <c r="JQF31" s="3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D31" s="1"/>
      <c r="JRG31" s="3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E31" s="1"/>
      <c r="JSH31" s="3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F31" s="1"/>
      <c r="JTI31" s="3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G31" s="1"/>
      <c r="JUJ31" s="3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H31" s="1"/>
      <c r="JVK31" s="3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I31" s="1"/>
      <c r="JWL31" s="3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J31" s="1"/>
      <c r="JXM31" s="3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K31" s="1"/>
      <c r="JYN31" s="3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L31" s="1"/>
      <c r="JZO31" s="3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M31" s="1"/>
      <c r="KAP31" s="3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N31" s="1"/>
      <c r="KBQ31" s="3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O31" s="1"/>
      <c r="KCR31" s="3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P31" s="1"/>
      <c r="KDS31" s="3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Q31" s="1"/>
      <c r="KET31" s="3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R31" s="1"/>
      <c r="KFU31" s="3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S31" s="1"/>
      <c r="KGV31" s="3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T31" s="1"/>
      <c r="KHW31" s="3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U31" s="1"/>
      <c r="KIX31" s="3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V31" s="1"/>
      <c r="KJY31" s="3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W31" s="1"/>
      <c r="KKZ31" s="3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X31" s="1"/>
      <c r="KMA31" s="3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Y31" s="1"/>
      <c r="KNB31" s="3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Z31" s="1"/>
      <c r="KOC31" s="3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PA31" s="1"/>
      <c r="KPD31" s="3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B31" s="1"/>
      <c r="KQE31" s="3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C31" s="1"/>
      <c r="KRF31" s="3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D31" s="1"/>
      <c r="KSG31" s="3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E31" s="1"/>
      <c r="KTH31" s="3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F31" s="1"/>
      <c r="KUI31" s="3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G31" s="1"/>
      <c r="KVJ31" s="3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H31" s="1"/>
      <c r="KWK31" s="3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I31" s="1"/>
      <c r="KXL31" s="3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J31" s="1"/>
      <c r="KYM31" s="3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K31" s="1"/>
      <c r="KZN31" s="3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L31" s="1"/>
      <c r="LAO31" s="3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M31" s="1"/>
      <c r="LBP31" s="3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N31" s="1"/>
      <c r="LCQ31" s="3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O31" s="1"/>
      <c r="LDR31" s="3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P31" s="1"/>
      <c r="LES31" s="3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Q31" s="1"/>
      <c r="LFT31" s="3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R31" s="1"/>
      <c r="LGU31" s="3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S31" s="1"/>
      <c r="LHV31" s="3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T31" s="1"/>
      <c r="LIW31" s="3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U31" s="1"/>
      <c r="LJX31" s="3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V31" s="1"/>
      <c r="LKY31" s="3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W31" s="1"/>
      <c r="LLZ31" s="3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X31" s="1"/>
      <c r="LNA31" s="3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Y31" s="1"/>
      <c r="LOB31" s="3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Z31" s="1"/>
      <c r="LPC31" s="3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QA31" s="1"/>
      <c r="LQD31" s="3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B31" s="1"/>
      <c r="LRE31" s="3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C31" s="1"/>
      <c r="LSF31" s="3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D31" s="1"/>
      <c r="LTG31" s="3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E31" s="1"/>
      <c r="LUH31" s="3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F31" s="1"/>
      <c r="LVI31" s="3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G31" s="1"/>
      <c r="LWJ31" s="3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H31" s="1"/>
      <c r="LXK31" s="3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I31" s="1"/>
      <c r="LYL31" s="3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J31" s="1"/>
      <c r="LZM31" s="3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K31" s="1"/>
      <c r="MAN31" s="3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L31" s="1"/>
      <c r="MBO31" s="3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M31" s="1"/>
      <c r="MCP31" s="3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N31" s="1"/>
      <c r="MDQ31" s="3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O31" s="1"/>
      <c r="MER31" s="3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P31" s="1"/>
      <c r="MFS31" s="3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Q31" s="1"/>
      <c r="MGT31" s="3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R31" s="1"/>
      <c r="MHU31" s="3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S31" s="1"/>
      <c r="MIV31" s="3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T31" s="1"/>
      <c r="MJW31" s="3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U31" s="1"/>
      <c r="MKX31" s="3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V31" s="1"/>
      <c r="MLY31" s="3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W31" s="1"/>
      <c r="MMZ31" s="3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X31" s="1"/>
      <c r="MOA31" s="3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Y31" s="1"/>
      <c r="MPB31" s="3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Z31" s="1"/>
      <c r="MQC31" s="3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RA31" s="1"/>
      <c r="MRD31" s="3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B31" s="1"/>
      <c r="MSE31" s="3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C31" s="1"/>
      <c r="MTF31" s="3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D31" s="1"/>
      <c r="MUG31" s="3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E31" s="1"/>
      <c r="MVH31" s="3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F31" s="1"/>
      <c r="MWI31" s="3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G31" s="1"/>
      <c r="MXJ31" s="3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H31" s="1"/>
      <c r="MYK31" s="3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I31" s="1"/>
      <c r="MZL31" s="3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J31" s="1"/>
      <c r="NAM31" s="3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K31" s="1"/>
      <c r="NBN31" s="3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L31" s="1"/>
      <c r="NCO31" s="3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M31" s="1"/>
      <c r="NDP31" s="3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N31" s="1"/>
      <c r="NEQ31" s="3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O31" s="1"/>
      <c r="NFR31" s="3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P31" s="1"/>
      <c r="NGS31" s="3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Q31" s="1"/>
      <c r="NHT31" s="3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R31" s="1"/>
      <c r="NIU31" s="3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S31" s="1"/>
      <c r="NJV31" s="3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T31" s="1"/>
      <c r="NKW31" s="3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U31" s="1"/>
      <c r="NLX31" s="3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V31" s="1"/>
      <c r="NMY31" s="3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W31" s="1"/>
      <c r="NNZ31" s="3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X31" s="1"/>
      <c r="NPA31" s="3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Y31" s="1"/>
      <c r="NQB31" s="3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Z31" s="1"/>
      <c r="NRC31" s="3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SA31" s="1"/>
      <c r="NSD31" s="3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B31" s="1"/>
      <c r="NTE31" s="3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C31" s="1"/>
      <c r="NUF31" s="3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D31" s="1"/>
      <c r="NVG31" s="3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E31" s="1"/>
      <c r="NWH31" s="3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F31" s="1"/>
      <c r="NXI31" s="3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G31" s="1"/>
      <c r="NYJ31" s="3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H31" s="1"/>
      <c r="NZK31" s="3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I31" s="1"/>
      <c r="OAL31" s="3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J31" s="1"/>
      <c r="OBM31" s="3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K31" s="1"/>
      <c r="OCN31" s="3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L31" s="1"/>
      <c r="ODO31" s="3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M31" s="1"/>
      <c r="OEP31" s="3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N31" s="1"/>
      <c r="OFQ31" s="3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O31" s="1"/>
      <c r="OGR31" s="3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P31" s="1"/>
      <c r="OHS31" s="3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Q31" s="1"/>
      <c r="OIT31" s="3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R31" s="1"/>
      <c r="OJU31" s="3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S31" s="1"/>
      <c r="OKV31" s="3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T31" s="1"/>
      <c r="OLW31" s="3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U31" s="1"/>
      <c r="OMX31" s="3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V31" s="1"/>
      <c r="ONY31" s="3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W31" s="1"/>
      <c r="OOZ31" s="3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X31" s="1"/>
      <c r="OQA31" s="3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Y31" s="1"/>
      <c r="ORB31" s="3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Z31" s="1"/>
      <c r="OSC31" s="3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TA31" s="1"/>
      <c r="OTD31" s="3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B31" s="1"/>
      <c r="OUE31" s="3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C31" s="1"/>
      <c r="OVF31" s="3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D31" s="1"/>
      <c r="OWG31" s="3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E31" s="1"/>
      <c r="OXH31" s="3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F31" s="1"/>
      <c r="OYI31" s="3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G31" s="1"/>
      <c r="OZJ31" s="3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H31" s="1"/>
      <c r="PAK31" s="3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I31" s="1"/>
      <c r="PBL31" s="3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J31" s="1"/>
      <c r="PCM31" s="3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K31" s="1"/>
      <c r="PDN31" s="3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L31" s="1"/>
      <c r="PEO31" s="3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M31" s="1"/>
      <c r="PFP31" s="3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N31" s="1"/>
      <c r="PGQ31" s="3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O31" s="1"/>
      <c r="PHR31" s="3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P31" s="1"/>
      <c r="PIS31" s="3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Q31" s="1"/>
      <c r="PJT31" s="3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R31" s="1"/>
      <c r="PKU31" s="3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S31" s="1"/>
      <c r="PLV31" s="3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T31" s="1"/>
      <c r="PMW31" s="3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U31" s="1"/>
      <c r="PNX31" s="3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V31" s="1"/>
      <c r="POY31" s="3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W31" s="1"/>
      <c r="PPZ31" s="3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X31" s="1"/>
      <c r="PRA31" s="3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Y31" s="1"/>
      <c r="PSB31" s="3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Z31" s="1"/>
      <c r="PTC31" s="3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UA31" s="1"/>
      <c r="PUD31" s="3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B31" s="1"/>
      <c r="PVE31" s="3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C31" s="1"/>
      <c r="PWF31" s="3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D31" s="1"/>
      <c r="PXG31" s="3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E31" s="1"/>
      <c r="PYH31" s="3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F31" s="1"/>
      <c r="PZI31" s="3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G31" s="1"/>
      <c r="QAJ31" s="3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H31" s="1"/>
      <c r="QBK31" s="3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I31" s="1"/>
      <c r="QCL31" s="3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J31" s="1"/>
      <c r="QDM31" s="3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K31" s="1"/>
      <c r="QEN31" s="3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L31" s="1"/>
      <c r="QFO31" s="3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M31" s="1"/>
      <c r="QGP31" s="3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N31" s="1"/>
      <c r="QHQ31" s="3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O31" s="1"/>
      <c r="QIR31" s="3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P31" s="1"/>
      <c r="QJS31" s="3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Q31" s="1"/>
      <c r="QKT31" s="3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R31" s="1"/>
      <c r="QLU31" s="3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S31" s="1"/>
      <c r="QMV31" s="3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T31" s="1"/>
      <c r="QNW31" s="3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U31" s="1"/>
      <c r="QOX31" s="3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V31" s="1"/>
      <c r="QPY31" s="3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W31" s="1"/>
      <c r="QQZ31" s="3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X31" s="1"/>
      <c r="QSA31" s="3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Y31" s="1"/>
      <c r="QTB31" s="3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Z31" s="1"/>
      <c r="QUC31" s="3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VA31" s="1"/>
      <c r="QVD31" s="3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B31" s="1"/>
      <c r="QWE31" s="3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C31" s="1"/>
      <c r="QXF31" s="3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D31" s="1"/>
      <c r="QYG31" s="3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E31" s="1"/>
      <c r="QZH31" s="3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F31" s="1"/>
      <c r="RAI31" s="3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G31" s="1"/>
      <c r="RBJ31" s="3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H31" s="1"/>
      <c r="RCK31" s="3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I31" s="1"/>
      <c r="RDL31" s="3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J31" s="1"/>
      <c r="REM31" s="3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K31" s="1"/>
      <c r="RFN31" s="3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L31" s="1"/>
      <c r="RGO31" s="3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M31" s="1"/>
      <c r="RHP31" s="3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N31" s="1"/>
      <c r="RIQ31" s="3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O31" s="1"/>
      <c r="RJR31" s="3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P31" s="1"/>
      <c r="RKS31" s="3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Q31" s="1"/>
      <c r="RLT31" s="3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R31" s="1"/>
      <c r="RMU31" s="3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S31" s="1"/>
      <c r="RNV31" s="3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T31" s="1"/>
      <c r="ROW31" s="3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U31" s="1"/>
      <c r="RPX31" s="3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V31" s="1"/>
      <c r="RQY31" s="3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W31" s="1"/>
      <c r="RRZ31" s="3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X31" s="1"/>
      <c r="RTA31" s="3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Y31" s="1"/>
      <c r="RUB31" s="3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Z31" s="1"/>
      <c r="RVC31" s="3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WA31" s="1"/>
      <c r="RWD31" s="3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B31" s="1"/>
      <c r="RXE31" s="3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C31" s="1"/>
      <c r="RYF31" s="3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D31" s="1"/>
      <c r="RZG31" s="3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E31" s="1"/>
      <c r="SAH31" s="3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F31" s="1"/>
      <c r="SBI31" s="3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G31" s="1"/>
      <c r="SCJ31" s="3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H31" s="1"/>
      <c r="SDK31" s="3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I31" s="1"/>
      <c r="SEL31" s="3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J31" s="1"/>
      <c r="SFM31" s="3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K31" s="1"/>
      <c r="SGN31" s="3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L31" s="1"/>
      <c r="SHO31" s="3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M31" s="1"/>
      <c r="SIP31" s="3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N31" s="1"/>
      <c r="SJQ31" s="3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O31" s="1"/>
      <c r="SKR31" s="3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P31" s="1"/>
      <c r="SLS31" s="3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Q31" s="1"/>
      <c r="SMT31" s="3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R31" s="1"/>
      <c r="SNU31" s="3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S31" s="1"/>
      <c r="SOV31" s="3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T31" s="1"/>
      <c r="SPW31" s="3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U31" s="1"/>
      <c r="SQX31" s="3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V31" s="1"/>
      <c r="SRY31" s="3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W31" s="1"/>
      <c r="SSZ31" s="3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X31" s="1"/>
      <c r="SUA31" s="3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Y31" s="1"/>
      <c r="SVB31" s="3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Z31" s="1"/>
      <c r="SWC31" s="3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XA31" s="1"/>
      <c r="SXD31" s="3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B31" s="1"/>
      <c r="SYE31" s="3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C31" s="1"/>
      <c r="SZF31" s="3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D31" s="1"/>
      <c r="TAG31" s="3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E31" s="1"/>
      <c r="TBH31" s="3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F31" s="1"/>
      <c r="TCI31" s="3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G31" s="1"/>
      <c r="TDJ31" s="3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H31" s="1"/>
      <c r="TEK31" s="3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I31" s="1"/>
      <c r="TFL31" s="3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J31" s="1"/>
      <c r="TGM31" s="3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K31" s="1"/>
      <c r="THN31" s="3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L31" s="1"/>
      <c r="TIO31" s="3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M31" s="1"/>
      <c r="TJP31" s="3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N31" s="1"/>
      <c r="TKQ31" s="3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O31" s="1"/>
      <c r="TLR31" s="3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P31" s="1"/>
      <c r="TMS31" s="3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Q31" s="1"/>
      <c r="TNT31" s="3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R31" s="1"/>
      <c r="TOU31" s="3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S31" s="1"/>
      <c r="TPV31" s="3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T31" s="1"/>
      <c r="TQW31" s="3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U31" s="1"/>
      <c r="TRX31" s="3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V31" s="1"/>
      <c r="TSY31" s="3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W31" s="1"/>
      <c r="TTZ31" s="3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X31" s="1"/>
      <c r="TVA31" s="3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Y31" s="1"/>
      <c r="TWB31" s="3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Z31" s="1"/>
      <c r="TXC31" s="3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YA31" s="1"/>
      <c r="TYD31" s="3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B31" s="1"/>
      <c r="TZE31" s="3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C31" s="1"/>
      <c r="UAF31" s="3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D31" s="1"/>
      <c r="UBG31" s="3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E31" s="1"/>
      <c r="UCH31" s="3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F31" s="1"/>
      <c r="UDI31" s="3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G31" s="1"/>
      <c r="UEJ31" s="3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H31" s="1"/>
      <c r="UFK31" s="3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I31" s="1"/>
      <c r="UGL31" s="3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J31" s="1"/>
      <c r="UHM31" s="3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K31" s="1"/>
      <c r="UIN31" s="3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L31" s="1"/>
      <c r="UJO31" s="3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M31" s="1"/>
      <c r="UKP31" s="3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N31" s="1"/>
      <c r="ULQ31" s="3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O31" s="1"/>
      <c r="UMR31" s="3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P31" s="1"/>
      <c r="UNS31" s="3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Q31" s="1"/>
      <c r="UOT31" s="3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R31" s="1"/>
      <c r="UPU31" s="3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S31" s="1"/>
      <c r="UQV31" s="3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T31" s="1"/>
      <c r="URW31" s="3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U31" s="1"/>
      <c r="USX31" s="3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V31" s="1"/>
      <c r="UTY31" s="3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W31" s="1"/>
      <c r="UUZ31" s="3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X31" s="1"/>
      <c r="UWA31" s="3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Y31" s="1"/>
      <c r="UXB31" s="3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Z31" s="1"/>
      <c r="UYC31" s="3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ZA31" s="1"/>
      <c r="UZD31" s="3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B31" s="1"/>
      <c r="VAE31" s="3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C31" s="1"/>
      <c r="VBF31" s="3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D31" s="1"/>
      <c r="VCG31" s="3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E31" s="1"/>
      <c r="VDH31" s="3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F31" s="1"/>
      <c r="VEI31" s="3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G31" s="1"/>
      <c r="VFJ31" s="3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H31" s="1"/>
      <c r="VGK31" s="3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I31" s="1"/>
      <c r="VHL31" s="3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J31" s="1"/>
      <c r="VIM31" s="3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K31" s="1"/>
      <c r="VJN31" s="3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L31" s="1"/>
      <c r="VKO31" s="3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M31" s="1"/>
      <c r="VLP31" s="3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N31" s="1"/>
      <c r="VMQ31" s="3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O31" s="1"/>
      <c r="VNR31" s="3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P31" s="1"/>
      <c r="VOS31" s="3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Q31" s="1"/>
      <c r="VPT31" s="3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R31" s="1"/>
      <c r="VQU31" s="3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S31" s="1"/>
      <c r="VRV31" s="3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T31" s="1"/>
      <c r="VSW31" s="3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U31" s="1"/>
      <c r="VTX31" s="3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V31" s="1"/>
      <c r="VUY31" s="3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W31" s="1"/>
      <c r="VVZ31" s="3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X31" s="1"/>
      <c r="VXA31" s="3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Y31" s="1"/>
      <c r="VYB31" s="3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Z31" s="1"/>
      <c r="VZC31" s="3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WAA31" s="1"/>
      <c r="WAD31" s="3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B31" s="1"/>
      <c r="WBE31" s="3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C31" s="1"/>
      <c r="WCF31" s="3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D31" s="1"/>
      <c r="WDG31" s="3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E31" s="1"/>
      <c r="WEH31" s="3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F31" s="1"/>
      <c r="WFI31" s="3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G31" s="1"/>
      <c r="WGJ31" s="3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H31" s="1"/>
      <c r="WHK31" s="3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I31" s="1"/>
      <c r="WIL31" s="3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J31" s="1"/>
      <c r="WJM31" s="3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K31" s="1"/>
      <c r="WKN31" s="3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L31" s="1"/>
      <c r="WLO31" s="3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M31" s="1"/>
      <c r="WMP31" s="3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N31" s="1"/>
      <c r="WNQ31" s="3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O31" s="1"/>
      <c r="WOR31" s="3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P31" s="1"/>
      <c r="WPS31" s="3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Q31" s="1"/>
      <c r="WQT31" s="3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R31" s="1"/>
      <c r="WRU31" s="3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S31" s="1"/>
      <c r="WSV31" s="3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T31" s="1"/>
      <c r="WTW31" s="3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U31" s="1"/>
      <c r="WUX31" s="3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V31" s="1"/>
      <c r="WVY31" s="3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W31" s="1"/>
      <c r="WWZ31" s="3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X31" s="1"/>
      <c r="WYA31" s="3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Y31" s="1"/>
      <c r="WZB31" s="3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Z31" s="1"/>
      <c r="XAC31" s="3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BA31" s="1"/>
      <c r="XBD31" s="3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B31" s="1"/>
      <c r="XCE31" s="3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C31" s="1"/>
      <c r="XDF31" s="3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D31" s="1"/>
      <c r="XEG31" s="3"/>
      <c r="XEI31" s="8"/>
      <c r="XEJ31" s="8"/>
      <c r="XEK31" s="8"/>
      <c r="XEL31" s="8"/>
      <c r="XEM31" s="8"/>
      <c r="XEN31" s="8"/>
      <c r="XEO31" s="8"/>
      <c r="XEP31" s="8"/>
      <c r="XEQ31" s="8"/>
      <c r="XER31" s="8"/>
      <c r="XES31" s="8"/>
      <c r="XET31" s="8"/>
      <c r="XEU31" s="8"/>
      <c r="XEV31" s="8"/>
      <c r="XEW31" s="8"/>
      <c r="XEX31" s="8"/>
      <c r="XEY31" s="8"/>
      <c r="XEZ31" s="8"/>
      <c r="XFA31" s="8"/>
      <c r="XFB31" s="8"/>
    </row>
    <row r="32" spans="1:1022 1025:2048 2051:3072 3074:14336 14338:15359 15362:16382" x14ac:dyDescent="0.2">
      <c r="A32" s="2" t="s">
        <v>104</v>
      </c>
      <c r="C32" s="8">
        <v>8200000</v>
      </c>
      <c r="D32" s="8"/>
      <c r="E32" s="8">
        <v>306286458244</v>
      </c>
      <c r="F32" s="8"/>
      <c r="G32" s="8">
        <v>987763627800</v>
      </c>
      <c r="H32" s="8"/>
      <c r="I32" s="8">
        <v>0</v>
      </c>
      <c r="J32" s="8"/>
      <c r="K32" s="8">
        <v>0</v>
      </c>
      <c r="L32" s="8"/>
      <c r="M32" s="8">
        <v>-376156</v>
      </c>
      <c r="N32" s="8"/>
      <c r="O32" s="8">
        <v>39612859345</v>
      </c>
      <c r="P32" s="8"/>
      <c r="Q32" s="8">
        <v>7823844</v>
      </c>
      <c r="R32" s="8"/>
      <c r="S32" s="8">
        <v>128510</v>
      </c>
      <c r="T32" s="8"/>
      <c r="U32" s="8">
        <v>292236276659</v>
      </c>
      <c r="V32" s="8"/>
      <c r="W32" s="8">
        <v>999459811394.98206</v>
      </c>
      <c r="Y32" s="1">
        <v>5.4453284283597136E-2</v>
      </c>
      <c r="AA32" s="43"/>
    </row>
    <row r="33" spans="1:1022 1025:2048 2051:3072 3074:14336 14338:15359 15362:16382" ht="21" x14ac:dyDescent="0.2">
      <c r="A33" s="3" t="s">
        <v>74</v>
      </c>
      <c r="C33" s="8">
        <v>9994013</v>
      </c>
      <c r="D33" s="8"/>
      <c r="E33" s="8">
        <v>288307806640</v>
      </c>
      <c r="F33" s="8"/>
      <c r="G33" s="8">
        <v>499807141205.521</v>
      </c>
      <c r="H33" s="8"/>
      <c r="I33" s="8">
        <v>0</v>
      </c>
      <c r="J33" s="8"/>
      <c r="K33" s="8">
        <v>0</v>
      </c>
      <c r="L33" s="8"/>
      <c r="M33" s="8">
        <v>-1994013</v>
      </c>
      <c r="N33" s="8"/>
      <c r="O33" s="8">
        <v>89189610289</v>
      </c>
      <c r="P33" s="8"/>
      <c r="Q33" s="8">
        <v>8000000</v>
      </c>
      <c r="R33" s="8"/>
      <c r="S33" s="8">
        <v>45110</v>
      </c>
      <c r="T33" s="8"/>
      <c r="U33" s="8">
        <v>230784415890</v>
      </c>
      <c r="V33" s="8"/>
      <c r="W33" s="8">
        <v>358732764000</v>
      </c>
      <c r="Y33" s="1">
        <v>1.9544735023080125E-2</v>
      </c>
      <c r="AA33" s="43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ht="21" x14ac:dyDescent="0.2">
      <c r="A34" s="3" t="s">
        <v>75</v>
      </c>
      <c r="C34" s="8">
        <v>8937081</v>
      </c>
      <c r="D34" s="8"/>
      <c r="E34" s="8">
        <v>417143317787</v>
      </c>
      <c r="F34" s="8"/>
      <c r="G34" s="8">
        <v>1068111942400.65</v>
      </c>
      <c r="H34" s="8"/>
      <c r="I34" s="8">
        <v>0</v>
      </c>
      <c r="J34" s="8"/>
      <c r="K34" s="8">
        <v>0</v>
      </c>
      <c r="L34" s="8"/>
      <c r="M34" s="8">
        <v>-637081</v>
      </c>
      <c r="N34" s="8"/>
      <c r="O34" s="8">
        <v>70054988827</v>
      </c>
      <c r="P34" s="8"/>
      <c r="Q34" s="8">
        <v>8300000</v>
      </c>
      <c r="R34" s="8"/>
      <c r="S34" s="8">
        <v>122280</v>
      </c>
      <c r="T34" s="8"/>
      <c r="U34" s="8">
        <v>387407201263</v>
      </c>
      <c r="V34" s="8"/>
      <c r="W34" s="8">
        <v>1008885202200</v>
      </c>
      <c r="Y34" s="1">
        <v>5.496680516671628E-2</v>
      </c>
      <c r="AA34" s="43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X34" s="1"/>
      <c r="BA34" s="3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Y34" s="1"/>
      <c r="CB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Z34" s="1"/>
      <c r="DC34" s="3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EA34" s="1"/>
      <c r="ED34" s="3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B34" s="1"/>
      <c r="FE34" s="3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C34" s="1"/>
      <c r="GF34" s="3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D34" s="1"/>
      <c r="HG34" s="3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E34" s="1"/>
      <c r="IH34" s="3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F34" s="1"/>
      <c r="JI34" s="3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G34" s="1"/>
      <c r="KJ34" s="3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H34" s="1"/>
      <c r="LK34" s="3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I34" s="1"/>
      <c r="ML34" s="3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J34" s="1"/>
      <c r="NM34" s="3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K34" s="1"/>
      <c r="ON34" s="3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L34" s="1"/>
      <c r="PO34" s="3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M34" s="1"/>
      <c r="QP34" s="3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N34" s="1"/>
      <c r="RQ34" s="3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O34" s="1"/>
      <c r="SR34" s="3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P34" s="1"/>
      <c r="TS34" s="3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Q34" s="1"/>
      <c r="UT34" s="3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R34" s="1"/>
      <c r="VU34" s="3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S34" s="1"/>
      <c r="WV34" s="3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T34" s="1"/>
      <c r="XW34" s="3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U34" s="1"/>
      <c r="YX34" s="3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V34" s="1"/>
      <c r="ZY34" s="3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W34" s="1"/>
      <c r="AAZ34" s="3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X34" s="1"/>
      <c r="ACA34" s="3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Y34" s="1"/>
      <c r="ADB34" s="3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Z34" s="1"/>
      <c r="AEC34" s="3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FA34" s="1"/>
      <c r="AFD34" s="3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B34" s="1"/>
      <c r="AGE34" s="3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C34" s="1"/>
      <c r="AHF34" s="3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D34" s="1"/>
      <c r="AIG34" s="3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E34" s="1"/>
      <c r="AJH34" s="3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F34" s="1"/>
      <c r="AKI34" s="3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G34" s="1"/>
      <c r="ALJ34" s="3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H34" s="1"/>
      <c r="AMK34" s="3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I34" s="1"/>
      <c r="ANL34" s="3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J34" s="1"/>
      <c r="AOM34" s="3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K34" s="1"/>
      <c r="APN34" s="3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L34" s="1"/>
      <c r="AQO34" s="3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M34" s="1"/>
      <c r="ARP34" s="3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N34" s="1"/>
      <c r="ASQ34" s="3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O34" s="1"/>
      <c r="ATR34" s="3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P34" s="1"/>
      <c r="AUS34" s="3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Q34" s="1"/>
      <c r="AVT34" s="3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R34" s="1"/>
      <c r="AWU34" s="3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S34" s="1"/>
      <c r="AXV34" s="3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T34" s="1"/>
      <c r="AYW34" s="3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U34" s="1"/>
      <c r="AZX34" s="3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V34" s="1"/>
      <c r="BAY34" s="3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W34" s="1"/>
      <c r="BBZ34" s="3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X34" s="1"/>
      <c r="BDA34" s="3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Y34" s="1"/>
      <c r="BEB34" s="3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Z34" s="1"/>
      <c r="BFC34" s="3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GA34" s="1"/>
      <c r="BGD34" s="3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B34" s="1"/>
      <c r="BHE34" s="3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C34" s="1"/>
      <c r="BIF34" s="3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D34" s="1"/>
      <c r="BJG34" s="3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E34" s="1"/>
      <c r="BKH34" s="3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F34" s="1"/>
      <c r="BLI34" s="3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G34" s="1"/>
      <c r="BMJ34" s="3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H34" s="1"/>
      <c r="BNK34" s="3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I34" s="1"/>
      <c r="BOL34" s="3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J34" s="1"/>
      <c r="BPM34" s="3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K34" s="1"/>
      <c r="BQN34" s="3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L34" s="1"/>
      <c r="BRO34" s="3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M34" s="1"/>
      <c r="BSP34" s="3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N34" s="1"/>
      <c r="BTQ34" s="3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O34" s="1"/>
      <c r="BUR34" s="3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P34" s="1"/>
      <c r="BVS34" s="3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Q34" s="1"/>
      <c r="BWT34" s="3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R34" s="1"/>
      <c r="BXU34" s="3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S34" s="1"/>
      <c r="BYV34" s="3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T34" s="1"/>
      <c r="BZW34" s="3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U34" s="1"/>
      <c r="CAX34" s="3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V34" s="1"/>
      <c r="CBY34" s="3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W34" s="1"/>
      <c r="CCZ34" s="3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X34" s="1"/>
      <c r="CEA34" s="3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Y34" s="1"/>
      <c r="CFB34" s="3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Z34" s="1"/>
      <c r="CGC34" s="3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HA34" s="1"/>
      <c r="CHD34" s="3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B34" s="1"/>
      <c r="CIE34" s="3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C34" s="1"/>
      <c r="CJF34" s="3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D34" s="1"/>
      <c r="CKG34" s="3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E34" s="1"/>
      <c r="CLH34" s="3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F34" s="1"/>
      <c r="CMI34" s="3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G34" s="1"/>
      <c r="CNJ34" s="3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H34" s="1"/>
      <c r="COK34" s="3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I34" s="1"/>
      <c r="CPL34" s="3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J34" s="1"/>
      <c r="CQM34" s="3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K34" s="1"/>
      <c r="CRN34" s="3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L34" s="1"/>
      <c r="CSO34" s="3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M34" s="1"/>
      <c r="CTP34" s="3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N34" s="1"/>
      <c r="CUQ34" s="3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O34" s="1"/>
      <c r="CVR34" s="3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P34" s="1"/>
      <c r="CWS34" s="3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Q34" s="1"/>
      <c r="CXT34" s="3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R34" s="1"/>
      <c r="CYU34" s="3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S34" s="1"/>
      <c r="CZV34" s="3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T34" s="1"/>
      <c r="DAW34" s="3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U34" s="1"/>
      <c r="DBX34" s="3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V34" s="1"/>
      <c r="DCY34" s="3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W34" s="1"/>
      <c r="DDZ34" s="3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X34" s="1"/>
      <c r="DFA34" s="3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Y34" s="1"/>
      <c r="DGB34" s="3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Z34" s="1"/>
      <c r="DHC34" s="3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IA34" s="1"/>
      <c r="DID34" s="3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B34" s="1"/>
      <c r="DJE34" s="3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C34" s="1"/>
      <c r="DKF34" s="3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D34" s="1"/>
      <c r="DLG34" s="3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E34" s="1"/>
      <c r="DMH34" s="3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F34" s="1"/>
      <c r="DNI34" s="3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G34" s="1"/>
      <c r="DOJ34" s="3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H34" s="1"/>
      <c r="DPK34" s="3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I34" s="1"/>
      <c r="DQL34" s="3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J34" s="1"/>
      <c r="DRM34" s="3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K34" s="1"/>
      <c r="DSN34" s="3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L34" s="1"/>
      <c r="DTO34" s="3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M34" s="1"/>
      <c r="DUP34" s="3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N34" s="1"/>
      <c r="DVQ34" s="3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O34" s="1"/>
      <c r="DWR34" s="3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P34" s="1"/>
      <c r="DXS34" s="3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Q34" s="1"/>
      <c r="DYT34" s="3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R34" s="1"/>
      <c r="DZU34" s="3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S34" s="1"/>
      <c r="EAV34" s="3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T34" s="1"/>
      <c r="EBW34" s="3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U34" s="1"/>
      <c r="ECX34" s="3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V34" s="1"/>
      <c r="EDY34" s="3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W34" s="1"/>
      <c r="EEZ34" s="3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X34" s="1"/>
      <c r="EGA34" s="3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Y34" s="1"/>
      <c r="EHB34" s="3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Z34" s="1"/>
      <c r="EIC34" s="3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JA34" s="1"/>
      <c r="EJD34" s="3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B34" s="1"/>
      <c r="EKE34" s="3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C34" s="1"/>
      <c r="ELF34" s="3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D34" s="1"/>
      <c r="EMG34" s="3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E34" s="1"/>
      <c r="ENH34" s="3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F34" s="1"/>
      <c r="EOI34" s="3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G34" s="1"/>
      <c r="EPJ34" s="3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H34" s="1"/>
      <c r="EQK34" s="3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I34" s="1"/>
      <c r="ERL34" s="3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J34" s="1"/>
      <c r="ESM34" s="3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K34" s="1"/>
      <c r="ETN34" s="3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L34" s="1"/>
      <c r="EUO34" s="3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M34" s="1"/>
      <c r="EVP34" s="3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N34" s="1"/>
      <c r="EWQ34" s="3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O34" s="1"/>
      <c r="EXR34" s="3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P34" s="1"/>
      <c r="EYS34" s="3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Q34" s="1"/>
      <c r="EZT34" s="3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R34" s="1"/>
      <c r="FAU34" s="3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S34" s="1"/>
      <c r="FBV34" s="3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T34" s="1"/>
      <c r="FCW34" s="3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U34" s="1"/>
      <c r="FDX34" s="3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V34" s="1"/>
      <c r="FEY34" s="3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W34" s="1"/>
      <c r="FFZ34" s="3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X34" s="1"/>
      <c r="FHA34" s="3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Y34" s="1"/>
      <c r="FIB34" s="3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Z34" s="1"/>
      <c r="FJC34" s="3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KA34" s="1"/>
      <c r="FKD34" s="3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B34" s="1"/>
      <c r="FLE34" s="3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C34" s="1"/>
      <c r="FMF34" s="3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D34" s="1"/>
      <c r="FNG34" s="3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E34" s="1"/>
      <c r="FOH34" s="3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F34" s="1"/>
      <c r="FPI34" s="3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G34" s="1"/>
      <c r="FQJ34" s="3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H34" s="1"/>
      <c r="FRK34" s="3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I34" s="1"/>
      <c r="FSL34" s="3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J34" s="1"/>
      <c r="FTM34" s="3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K34" s="1"/>
      <c r="FUN34" s="3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L34" s="1"/>
      <c r="FVO34" s="3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M34" s="1"/>
      <c r="FWP34" s="3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N34" s="1"/>
      <c r="FXQ34" s="3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O34" s="1"/>
      <c r="FYR34" s="3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P34" s="1"/>
      <c r="FZS34" s="3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Q34" s="1"/>
      <c r="GAT34" s="3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R34" s="1"/>
      <c r="GBU34" s="3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S34" s="1"/>
      <c r="GCV34" s="3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T34" s="1"/>
      <c r="GDW34" s="3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U34" s="1"/>
      <c r="GEX34" s="3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V34" s="1"/>
      <c r="GFY34" s="3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W34" s="1"/>
      <c r="GGZ34" s="3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X34" s="1"/>
      <c r="GIA34" s="3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Y34" s="1"/>
      <c r="GJB34" s="3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Z34" s="1"/>
      <c r="GKC34" s="3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LA34" s="1"/>
      <c r="GLD34" s="3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B34" s="1"/>
      <c r="GME34" s="3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C34" s="1"/>
      <c r="GNF34" s="3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D34" s="1"/>
      <c r="GOG34" s="3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E34" s="1"/>
      <c r="GPH34" s="3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F34" s="1"/>
      <c r="GQI34" s="3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G34" s="1"/>
      <c r="GRJ34" s="3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H34" s="1"/>
      <c r="GSK34" s="3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I34" s="1"/>
      <c r="GTL34" s="3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J34" s="1"/>
      <c r="GUM34" s="3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K34" s="1"/>
      <c r="GVN34" s="3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L34" s="1"/>
      <c r="GWO34" s="3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M34" s="1"/>
      <c r="GXP34" s="3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N34" s="1"/>
      <c r="GYQ34" s="3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O34" s="1"/>
      <c r="GZR34" s="3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P34" s="1"/>
      <c r="HAS34" s="3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Q34" s="1"/>
      <c r="HBT34" s="3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R34" s="1"/>
      <c r="HCU34" s="3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S34" s="1"/>
      <c r="HDV34" s="3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T34" s="1"/>
      <c r="HEW34" s="3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U34" s="1"/>
      <c r="HFX34" s="3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V34" s="1"/>
      <c r="HGY34" s="3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W34" s="1"/>
      <c r="HHZ34" s="3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X34" s="1"/>
      <c r="HJA34" s="3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Y34" s="1"/>
      <c r="HKB34" s="3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Z34" s="1"/>
      <c r="HLC34" s="3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MA34" s="1"/>
      <c r="HMD34" s="3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B34" s="1"/>
      <c r="HNE34" s="3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C34" s="1"/>
      <c r="HOF34" s="3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D34" s="1"/>
      <c r="HPG34" s="3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E34" s="1"/>
      <c r="HQH34" s="3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F34" s="1"/>
      <c r="HRI34" s="3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G34" s="1"/>
      <c r="HSJ34" s="3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H34" s="1"/>
      <c r="HTK34" s="3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I34" s="1"/>
      <c r="HUL34" s="3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J34" s="1"/>
      <c r="HVM34" s="3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K34" s="1"/>
      <c r="HWN34" s="3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L34" s="1"/>
      <c r="HXO34" s="3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M34" s="1"/>
      <c r="HYP34" s="3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N34" s="1"/>
      <c r="HZQ34" s="3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O34" s="1"/>
      <c r="IAR34" s="3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P34" s="1"/>
      <c r="IBS34" s="3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Q34" s="1"/>
      <c r="ICT34" s="3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R34" s="1"/>
      <c r="IDU34" s="3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S34" s="1"/>
      <c r="IEV34" s="3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T34" s="1"/>
      <c r="IFW34" s="3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U34" s="1"/>
      <c r="IGX34" s="3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V34" s="1"/>
      <c r="IHY34" s="3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W34" s="1"/>
      <c r="IIZ34" s="3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X34" s="1"/>
      <c r="IKA34" s="3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Y34" s="1"/>
      <c r="ILB34" s="3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Z34" s="1"/>
      <c r="IMC34" s="3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NA34" s="1"/>
      <c r="IND34" s="3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B34" s="1"/>
      <c r="IOE34" s="3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C34" s="1"/>
      <c r="IPF34" s="3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D34" s="1"/>
      <c r="IQG34" s="3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E34" s="1"/>
      <c r="IRH34" s="3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F34" s="1"/>
      <c r="ISI34" s="3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G34" s="1"/>
      <c r="ITJ34" s="3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H34" s="1"/>
      <c r="IUK34" s="3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I34" s="1"/>
      <c r="IVL34" s="3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J34" s="1"/>
      <c r="IWM34" s="3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K34" s="1"/>
      <c r="IXN34" s="3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L34" s="1"/>
      <c r="IYO34" s="3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M34" s="1"/>
      <c r="IZP34" s="3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N34" s="1"/>
      <c r="JAQ34" s="3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O34" s="1"/>
      <c r="JBR34" s="3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P34" s="1"/>
      <c r="JCS34" s="3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Q34" s="1"/>
      <c r="JDT34" s="3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R34" s="1"/>
      <c r="JEU34" s="3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S34" s="1"/>
      <c r="JFV34" s="3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T34" s="1"/>
      <c r="JGW34" s="3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U34" s="1"/>
      <c r="JHX34" s="3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V34" s="1"/>
      <c r="JIY34" s="3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W34" s="1"/>
      <c r="JJZ34" s="3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X34" s="1"/>
      <c r="JLA34" s="3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Y34" s="1"/>
      <c r="JMB34" s="3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Z34" s="1"/>
      <c r="JNC34" s="3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OA34" s="1"/>
      <c r="JOD34" s="3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B34" s="1"/>
      <c r="JPE34" s="3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C34" s="1"/>
      <c r="JQF34" s="3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D34" s="1"/>
      <c r="JRG34" s="3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E34" s="1"/>
      <c r="JSH34" s="3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F34" s="1"/>
      <c r="JTI34" s="3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G34" s="1"/>
      <c r="JUJ34" s="3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H34" s="1"/>
      <c r="JVK34" s="3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I34" s="1"/>
      <c r="JWL34" s="3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J34" s="1"/>
      <c r="JXM34" s="3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K34" s="1"/>
      <c r="JYN34" s="3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L34" s="1"/>
      <c r="JZO34" s="3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M34" s="1"/>
      <c r="KAP34" s="3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N34" s="1"/>
      <c r="KBQ34" s="3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O34" s="1"/>
      <c r="KCR34" s="3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P34" s="1"/>
      <c r="KDS34" s="3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Q34" s="1"/>
      <c r="KET34" s="3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R34" s="1"/>
      <c r="KFU34" s="3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S34" s="1"/>
      <c r="KGV34" s="3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T34" s="1"/>
      <c r="KHW34" s="3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U34" s="1"/>
      <c r="KIX34" s="3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V34" s="1"/>
      <c r="KJY34" s="3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W34" s="1"/>
      <c r="KKZ34" s="3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X34" s="1"/>
      <c r="KMA34" s="3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Y34" s="1"/>
      <c r="KNB34" s="3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Z34" s="1"/>
      <c r="KOC34" s="3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PA34" s="1"/>
      <c r="KPD34" s="3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B34" s="1"/>
      <c r="KQE34" s="3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C34" s="1"/>
      <c r="KRF34" s="3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D34" s="1"/>
      <c r="KSG34" s="3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E34" s="1"/>
      <c r="KTH34" s="3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F34" s="1"/>
      <c r="KUI34" s="3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G34" s="1"/>
      <c r="KVJ34" s="3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H34" s="1"/>
      <c r="KWK34" s="3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I34" s="1"/>
      <c r="KXL34" s="3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J34" s="1"/>
      <c r="KYM34" s="3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K34" s="1"/>
      <c r="KZN34" s="3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L34" s="1"/>
      <c r="LAO34" s="3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M34" s="1"/>
      <c r="LBP34" s="3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N34" s="1"/>
      <c r="LCQ34" s="3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O34" s="1"/>
      <c r="LDR34" s="3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P34" s="1"/>
      <c r="LES34" s="3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Q34" s="1"/>
      <c r="LFT34" s="3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R34" s="1"/>
      <c r="LGU34" s="3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S34" s="1"/>
      <c r="LHV34" s="3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T34" s="1"/>
      <c r="LIW34" s="3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U34" s="1"/>
      <c r="LJX34" s="3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V34" s="1"/>
      <c r="LKY34" s="3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W34" s="1"/>
      <c r="LLZ34" s="3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X34" s="1"/>
      <c r="LNA34" s="3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Y34" s="1"/>
      <c r="LOB34" s="3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Z34" s="1"/>
      <c r="LPC34" s="3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QA34" s="1"/>
      <c r="LQD34" s="3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B34" s="1"/>
      <c r="LRE34" s="3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C34" s="1"/>
      <c r="LSF34" s="3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D34" s="1"/>
      <c r="LTG34" s="3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E34" s="1"/>
      <c r="LUH34" s="3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F34" s="1"/>
      <c r="LVI34" s="3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G34" s="1"/>
      <c r="LWJ34" s="3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H34" s="1"/>
      <c r="LXK34" s="3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I34" s="1"/>
      <c r="LYL34" s="3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J34" s="1"/>
      <c r="LZM34" s="3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K34" s="1"/>
      <c r="MAN34" s="3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L34" s="1"/>
      <c r="MBO34" s="3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M34" s="1"/>
      <c r="MCP34" s="3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N34" s="1"/>
      <c r="MDQ34" s="3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O34" s="1"/>
      <c r="MER34" s="3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P34" s="1"/>
      <c r="MFS34" s="3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Q34" s="1"/>
      <c r="MGT34" s="3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R34" s="1"/>
      <c r="MHU34" s="3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S34" s="1"/>
      <c r="MIV34" s="3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T34" s="1"/>
      <c r="MJW34" s="3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U34" s="1"/>
      <c r="MKX34" s="3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V34" s="1"/>
      <c r="MLY34" s="3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W34" s="1"/>
      <c r="MMZ34" s="3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X34" s="1"/>
      <c r="MOA34" s="3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Y34" s="1"/>
      <c r="MPB34" s="3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Z34" s="1"/>
      <c r="MQC34" s="3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RA34" s="1"/>
      <c r="MRD34" s="3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B34" s="1"/>
      <c r="MSE34" s="3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C34" s="1"/>
      <c r="MTF34" s="3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D34" s="1"/>
      <c r="MUG34" s="3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E34" s="1"/>
      <c r="MVH34" s="3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F34" s="1"/>
      <c r="MWI34" s="3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G34" s="1"/>
      <c r="MXJ34" s="3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H34" s="1"/>
      <c r="MYK34" s="3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I34" s="1"/>
      <c r="MZL34" s="3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J34" s="1"/>
      <c r="NAM34" s="3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K34" s="1"/>
      <c r="NBN34" s="3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L34" s="1"/>
      <c r="NCO34" s="3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M34" s="1"/>
      <c r="NDP34" s="3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N34" s="1"/>
      <c r="NEQ34" s="3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O34" s="1"/>
      <c r="NFR34" s="3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P34" s="1"/>
      <c r="NGS34" s="3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Q34" s="1"/>
      <c r="NHT34" s="3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R34" s="1"/>
      <c r="NIU34" s="3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S34" s="1"/>
      <c r="NJV34" s="3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T34" s="1"/>
      <c r="NKW34" s="3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U34" s="1"/>
      <c r="NLX34" s="3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V34" s="1"/>
      <c r="NMY34" s="3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W34" s="1"/>
      <c r="NNZ34" s="3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X34" s="1"/>
      <c r="NPA34" s="3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Y34" s="1"/>
      <c r="NQB34" s="3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Z34" s="1"/>
      <c r="NRC34" s="3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SA34" s="1"/>
      <c r="NSD34" s="3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B34" s="1"/>
      <c r="NTE34" s="3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C34" s="1"/>
      <c r="NUF34" s="3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D34" s="1"/>
      <c r="NVG34" s="3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E34" s="1"/>
      <c r="NWH34" s="3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F34" s="1"/>
      <c r="NXI34" s="3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G34" s="1"/>
      <c r="NYJ34" s="3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H34" s="1"/>
      <c r="NZK34" s="3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I34" s="1"/>
      <c r="OAL34" s="3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J34" s="1"/>
      <c r="OBM34" s="3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K34" s="1"/>
      <c r="OCN34" s="3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L34" s="1"/>
      <c r="ODO34" s="3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M34" s="1"/>
      <c r="OEP34" s="3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N34" s="1"/>
      <c r="OFQ34" s="3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O34" s="1"/>
      <c r="OGR34" s="3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P34" s="1"/>
      <c r="OHS34" s="3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Q34" s="1"/>
      <c r="OIT34" s="3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R34" s="1"/>
      <c r="OJU34" s="3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S34" s="1"/>
      <c r="OKV34" s="3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T34" s="1"/>
      <c r="OLW34" s="3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U34" s="1"/>
      <c r="OMX34" s="3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V34" s="1"/>
      <c r="ONY34" s="3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W34" s="1"/>
      <c r="OOZ34" s="3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X34" s="1"/>
      <c r="OQA34" s="3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Y34" s="1"/>
      <c r="ORB34" s="3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Z34" s="1"/>
      <c r="OSC34" s="3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TA34" s="1"/>
      <c r="OTD34" s="3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B34" s="1"/>
      <c r="OUE34" s="3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C34" s="1"/>
      <c r="OVF34" s="3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D34" s="1"/>
      <c r="OWG34" s="3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E34" s="1"/>
      <c r="OXH34" s="3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F34" s="1"/>
      <c r="OYI34" s="3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G34" s="1"/>
      <c r="OZJ34" s="3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H34" s="1"/>
      <c r="PAK34" s="3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I34" s="1"/>
      <c r="PBL34" s="3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J34" s="1"/>
      <c r="PCM34" s="3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K34" s="1"/>
      <c r="PDN34" s="3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L34" s="1"/>
      <c r="PEO34" s="3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M34" s="1"/>
      <c r="PFP34" s="3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N34" s="1"/>
      <c r="PGQ34" s="3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O34" s="1"/>
      <c r="PHR34" s="3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P34" s="1"/>
      <c r="PIS34" s="3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Q34" s="1"/>
      <c r="PJT34" s="3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R34" s="1"/>
      <c r="PKU34" s="3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S34" s="1"/>
      <c r="PLV34" s="3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T34" s="1"/>
      <c r="PMW34" s="3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U34" s="1"/>
      <c r="PNX34" s="3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V34" s="1"/>
      <c r="POY34" s="3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W34" s="1"/>
      <c r="PPZ34" s="3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X34" s="1"/>
      <c r="PRA34" s="3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Y34" s="1"/>
      <c r="PSB34" s="3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Z34" s="1"/>
      <c r="PTC34" s="3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UA34" s="1"/>
      <c r="PUD34" s="3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B34" s="1"/>
      <c r="PVE34" s="3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C34" s="1"/>
      <c r="PWF34" s="3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D34" s="1"/>
      <c r="PXG34" s="3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E34" s="1"/>
      <c r="PYH34" s="3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F34" s="1"/>
      <c r="PZI34" s="3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G34" s="1"/>
      <c r="QAJ34" s="3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H34" s="1"/>
      <c r="QBK34" s="3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I34" s="1"/>
      <c r="QCL34" s="3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J34" s="1"/>
      <c r="QDM34" s="3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K34" s="1"/>
      <c r="QEN34" s="3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L34" s="1"/>
      <c r="QFO34" s="3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M34" s="1"/>
      <c r="QGP34" s="3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N34" s="1"/>
      <c r="QHQ34" s="3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O34" s="1"/>
      <c r="QIR34" s="3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P34" s="1"/>
      <c r="QJS34" s="3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Q34" s="1"/>
      <c r="QKT34" s="3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R34" s="1"/>
      <c r="QLU34" s="3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S34" s="1"/>
      <c r="QMV34" s="3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T34" s="1"/>
      <c r="QNW34" s="3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U34" s="1"/>
      <c r="QOX34" s="3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V34" s="1"/>
      <c r="QPY34" s="3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W34" s="1"/>
      <c r="QQZ34" s="3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X34" s="1"/>
      <c r="QSA34" s="3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Y34" s="1"/>
      <c r="QTB34" s="3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Z34" s="1"/>
      <c r="QUC34" s="3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VA34" s="1"/>
      <c r="QVD34" s="3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B34" s="1"/>
      <c r="QWE34" s="3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C34" s="1"/>
      <c r="QXF34" s="3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D34" s="1"/>
      <c r="QYG34" s="3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E34" s="1"/>
      <c r="QZH34" s="3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F34" s="1"/>
      <c r="RAI34" s="3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G34" s="1"/>
      <c r="RBJ34" s="3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H34" s="1"/>
      <c r="RCK34" s="3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I34" s="1"/>
      <c r="RDL34" s="3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J34" s="1"/>
      <c r="REM34" s="3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K34" s="1"/>
      <c r="RFN34" s="3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L34" s="1"/>
      <c r="RGO34" s="3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M34" s="1"/>
      <c r="RHP34" s="3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N34" s="1"/>
      <c r="RIQ34" s="3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O34" s="1"/>
      <c r="RJR34" s="3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P34" s="1"/>
      <c r="RKS34" s="3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Q34" s="1"/>
      <c r="RLT34" s="3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R34" s="1"/>
      <c r="RMU34" s="3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S34" s="1"/>
      <c r="RNV34" s="3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T34" s="1"/>
      <c r="ROW34" s="3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U34" s="1"/>
      <c r="RPX34" s="3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V34" s="1"/>
      <c r="RQY34" s="3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W34" s="1"/>
      <c r="RRZ34" s="3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X34" s="1"/>
      <c r="RTA34" s="3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Y34" s="1"/>
      <c r="RUB34" s="3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Z34" s="1"/>
      <c r="RVC34" s="3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WA34" s="1"/>
      <c r="RWD34" s="3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B34" s="1"/>
      <c r="RXE34" s="3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C34" s="1"/>
      <c r="RYF34" s="3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D34" s="1"/>
      <c r="RZG34" s="3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E34" s="1"/>
      <c r="SAH34" s="3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F34" s="1"/>
      <c r="SBI34" s="3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G34" s="1"/>
      <c r="SCJ34" s="3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H34" s="1"/>
      <c r="SDK34" s="3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I34" s="1"/>
      <c r="SEL34" s="3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J34" s="1"/>
      <c r="SFM34" s="3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K34" s="1"/>
      <c r="SGN34" s="3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L34" s="1"/>
      <c r="SHO34" s="3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M34" s="1"/>
      <c r="SIP34" s="3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N34" s="1"/>
      <c r="SJQ34" s="3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O34" s="1"/>
      <c r="SKR34" s="3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P34" s="1"/>
      <c r="SLS34" s="3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Q34" s="1"/>
      <c r="SMT34" s="3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R34" s="1"/>
      <c r="SNU34" s="3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S34" s="1"/>
      <c r="SOV34" s="3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T34" s="1"/>
      <c r="SPW34" s="3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U34" s="1"/>
      <c r="SQX34" s="3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V34" s="1"/>
      <c r="SRY34" s="3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W34" s="1"/>
      <c r="SSZ34" s="3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X34" s="1"/>
      <c r="SUA34" s="3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Y34" s="1"/>
      <c r="SVB34" s="3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Z34" s="1"/>
      <c r="SWC34" s="3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XA34" s="1"/>
      <c r="SXD34" s="3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B34" s="1"/>
      <c r="SYE34" s="3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C34" s="1"/>
      <c r="SZF34" s="3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D34" s="1"/>
      <c r="TAG34" s="3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E34" s="1"/>
      <c r="TBH34" s="3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F34" s="1"/>
      <c r="TCI34" s="3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G34" s="1"/>
      <c r="TDJ34" s="3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H34" s="1"/>
      <c r="TEK34" s="3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I34" s="1"/>
      <c r="TFL34" s="3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J34" s="1"/>
      <c r="TGM34" s="3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K34" s="1"/>
      <c r="THN34" s="3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L34" s="1"/>
      <c r="TIO34" s="3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M34" s="1"/>
      <c r="TJP34" s="3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N34" s="1"/>
      <c r="TKQ34" s="3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O34" s="1"/>
      <c r="TLR34" s="3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P34" s="1"/>
      <c r="TMS34" s="3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Q34" s="1"/>
      <c r="TNT34" s="3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R34" s="1"/>
      <c r="TOU34" s="3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S34" s="1"/>
      <c r="TPV34" s="3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T34" s="1"/>
      <c r="TQW34" s="3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U34" s="1"/>
      <c r="TRX34" s="3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V34" s="1"/>
      <c r="TSY34" s="3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W34" s="1"/>
      <c r="TTZ34" s="3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X34" s="1"/>
      <c r="TVA34" s="3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Y34" s="1"/>
      <c r="TWB34" s="3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Z34" s="1"/>
      <c r="TXC34" s="3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YA34" s="1"/>
      <c r="TYD34" s="3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B34" s="1"/>
      <c r="TZE34" s="3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C34" s="1"/>
      <c r="UAF34" s="3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D34" s="1"/>
      <c r="UBG34" s="3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E34" s="1"/>
      <c r="UCH34" s="3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F34" s="1"/>
      <c r="UDI34" s="3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G34" s="1"/>
      <c r="UEJ34" s="3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H34" s="1"/>
      <c r="UFK34" s="3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I34" s="1"/>
      <c r="UGL34" s="3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J34" s="1"/>
      <c r="UHM34" s="3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K34" s="1"/>
      <c r="UIN34" s="3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L34" s="1"/>
      <c r="UJO34" s="3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M34" s="1"/>
      <c r="UKP34" s="3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N34" s="1"/>
      <c r="ULQ34" s="3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O34" s="1"/>
      <c r="UMR34" s="3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P34" s="1"/>
      <c r="UNS34" s="3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Q34" s="1"/>
      <c r="UOT34" s="3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R34" s="1"/>
      <c r="UPU34" s="3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S34" s="1"/>
      <c r="UQV34" s="3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T34" s="1"/>
      <c r="URW34" s="3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U34" s="1"/>
      <c r="USX34" s="3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V34" s="1"/>
      <c r="UTY34" s="3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W34" s="1"/>
      <c r="UUZ34" s="3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X34" s="1"/>
      <c r="UWA34" s="3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Y34" s="1"/>
      <c r="UXB34" s="3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Z34" s="1"/>
      <c r="UYC34" s="3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ZA34" s="1"/>
      <c r="UZD34" s="3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B34" s="1"/>
      <c r="VAE34" s="3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C34" s="1"/>
      <c r="VBF34" s="3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D34" s="1"/>
      <c r="VCG34" s="3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E34" s="1"/>
      <c r="VDH34" s="3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F34" s="1"/>
      <c r="VEI34" s="3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G34" s="1"/>
      <c r="VFJ34" s="3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H34" s="1"/>
      <c r="VGK34" s="3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I34" s="1"/>
      <c r="VHL34" s="3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J34" s="1"/>
      <c r="VIM34" s="3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K34" s="1"/>
      <c r="VJN34" s="3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L34" s="1"/>
      <c r="VKO34" s="3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M34" s="1"/>
      <c r="VLP34" s="3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N34" s="1"/>
      <c r="VMQ34" s="3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O34" s="1"/>
      <c r="VNR34" s="3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P34" s="1"/>
      <c r="VOS34" s="3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Q34" s="1"/>
      <c r="VPT34" s="3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R34" s="1"/>
      <c r="VQU34" s="3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S34" s="1"/>
      <c r="VRV34" s="3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T34" s="1"/>
      <c r="VSW34" s="3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U34" s="1"/>
      <c r="VTX34" s="3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V34" s="1"/>
      <c r="VUY34" s="3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W34" s="1"/>
      <c r="VVZ34" s="3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X34" s="1"/>
      <c r="VXA34" s="3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Y34" s="1"/>
      <c r="VYB34" s="3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Z34" s="1"/>
      <c r="VZC34" s="3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WAA34" s="1"/>
      <c r="WAD34" s="3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B34" s="1"/>
      <c r="WBE34" s="3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C34" s="1"/>
      <c r="WCF34" s="3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D34" s="1"/>
      <c r="WDG34" s="3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E34" s="1"/>
      <c r="WEH34" s="3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F34" s="1"/>
      <c r="WFI34" s="3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G34" s="1"/>
      <c r="WGJ34" s="3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H34" s="1"/>
      <c r="WHK34" s="3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I34" s="1"/>
      <c r="WIL34" s="3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J34" s="1"/>
      <c r="WJM34" s="3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K34" s="1"/>
      <c r="WKN34" s="3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L34" s="1"/>
      <c r="WLO34" s="3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M34" s="1"/>
      <c r="WMP34" s="3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N34" s="1"/>
      <c r="WNQ34" s="3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O34" s="1"/>
      <c r="WOR34" s="3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P34" s="1"/>
      <c r="WPS34" s="3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Q34" s="1"/>
      <c r="WQT34" s="3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R34" s="1"/>
      <c r="WRU34" s="3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S34" s="1"/>
      <c r="WSV34" s="3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T34" s="1"/>
      <c r="WTW34" s="3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U34" s="1"/>
      <c r="WUX34" s="3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V34" s="1"/>
      <c r="WVY34" s="3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W34" s="1"/>
      <c r="WWZ34" s="3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X34" s="1"/>
      <c r="WYA34" s="3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Y34" s="1"/>
      <c r="WZB34" s="3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Z34" s="1"/>
      <c r="XAC34" s="3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BA34" s="1"/>
      <c r="XBD34" s="3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B34" s="1"/>
      <c r="XCE34" s="3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C34" s="1"/>
      <c r="XDF34" s="3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D34" s="1"/>
      <c r="XEG34" s="3"/>
      <c r="XEI34" s="8"/>
      <c r="XEJ34" s="8"/>
      <c r="XEK34" s="8"/>
      <c r="XEL34" s="8"/>
      <c r="XEM34" s="8"/>
      <c r="XEN34" s="8"/>
      <c r="XEO34" s="8"/>
      <c r="XEP34" s="8"/>
      <c r="XEQ34" s="8"/>
      <c r="XER34" s="8"/>
      <c r="XES34" s="8"/>
      <c r="XET34" s="8"/>
      <c r="XEU34" s="8"/>
      <c r="XEV34" s="8"/>
      <c r="XEW34" s="8"/>
      <c r="XEX34" s="8"/>
      <c r="XEY34" s="8"/>
      <c r="XEZ34" s="8"/>
      <c r="XFA34" s="8"/>
      <c r="XFB34" s="8"/>
    </row>
    <row r="35" spans="1:1022 1025:2048 2051:3072 3074:14336 14338:15359 15362:16382" x14ac:dyDescent="0.2">
      <c r="A35" s="2" t="s">
        <v>132</v>
      </c>
      <c r="C35" s="8">
        <v>37000000</v>
      </c>
      <c r="D35" s="8"/>
      <c r="E35" s="8">
        <v>141731169134</v>
      </c>
      <c r="F35" s="8"/>
      <c r="G35" s="8">
        <v>222150294000</v>
      </c>
      <c r="H35" s="8"/>
      <c r="I35" s="8">
        <v>0</v>
      </c>
      <c r="J35" s="8"/>
      <c r="K35" s="8">
        <v>0</v>
      </c>
      <c r="L35" s="8"/>
      <c r="M35" s="8">
        <v>-5765018</v>
      </c>
      <c r="N35" s="8"/>
      <c r="O35" s="8">
        <v>-22083317330.231201</v>
      </c>
      <c r="P35" s="8"/>
      <c r="Q35" s="8">
        <v>31234982</v>
      </c>
      <c r="R35" s="8"/>
      <c r="S35" s="8">
        <v>6130</v>
      </c>
      <c r="T35" s="8"/>
      <c r="U35" s="8">
        <v>119647851804</v>
      </c>
      <c r="V35" s="8"/>
      <c r="W35" s="8">
        <v>190331190544.02301</v>
      </c>
      <c r="Y35" s="1">
        <v>1.0369760052946552E-2</v>
      </c>
      <c r="AA35" s="43"/>
    </row>
    <row r="36" spans="1:1022 1025:2048 2051:3072 3074:14336 14338:15359 15362:16382" ht="21" x14ac:dyDescent="0.2">
      <c r="A36" s="3" t="s">
        <v>76</v>
      </c>
      <c r="C36" s="8">
        <v>11000000</v>
      </c>
      <c r="D36" s="8"/>
      <c r="E36" s="8">
        <v>127303451149</v>
      </c>
      <c r="F36" s="8"/>
      <c r="G36" s="8">
        <v>204257394000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11000000</v>
      </c>
      <c r="R36" s="8"/>
      <c r="S36" s="8">
        <v>19020</v>
      </c>
      <c r="T36" s="8"/>
      <c r="U36" s="8">
        <v>127303451149</v>
      </c>
      <c r="V36" s="8"/>
      <c r="W36" s="8">
        <v>207975141000</v>
      </c>
      <c r="Y36" s="1">
        <v>1.1331050381092949E-2</v>
      </c>
      <c r="AA36" s="43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77</v>
      </c>
      <c r="C37" s="8">
        <v>55483951</v>
      </c>
      <c r="D37" s="8"/>
      <c r="E37" s="8">
        <v>219334475854</v>
      </c>
      <c r="F37" s="8"/>
      <c r="G37" s="8">
        <v>332577543594.047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55483951</v>
      </c>
      <c r="R37" s="8"/>
      <c r="S37" s="8">
        <v>6640</v>
      </c>
      <c r="T37" s="8"/>
      <c r="U37" s="8">
        <v>219334475854</v>
      </c>
      <c r="V37" s="8"/>
      <c r="W37" s="8">
        <v>366221374703.89203</v>
      </c>
      <c r="Y37" s="1">
        <v>1.9952734867495148E-2</v>
      </c>
      <c r="AA37" s="43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96</v>
      </c>
      <c r="C38" s="8">
        <v>29500000</v>
      </c>
      <c r="D38" s="8"/>
      <c r="E38" s="8">
        <v>107004674104</v>
      </c>
      <c r="F38" s="8"/>
      <c r="G38" s="8">
        <v>275356820250</v>
      </c>
      <c r="H38" s="8"/>
      <c r="I38" s="8">
        <v>0</v>
      </c>
      <c r="J38" s="8"/>
      <c r="K38" s="8">
        <v>0</v>
      </c>
      <c r="L38" s="8"/>
      <c r="M38" s="8">
        <v>-3607431</v>
      </c>
      <c r="N38" s="8"/>
      <c r="O38" s="8">
        <v>30086261341</v>
      </c>
      <c r="P38" s="8"/>
      <c r="Q38" s="8">
        <v>25892569</v>
      </c>
      <c r="R38" s="8"/>
      <c r="S38" s="8">
        <v>9460</v>
      </c>
      <c r="T38" s="8"/>
      <c r="U38" s="8">
        <v>93919522290</v>
      </c>
      <c r="V38" s="8"/>
      <c r="W38" s="8">
        <v>243486287708.69699</v>
      </c>
      <c r="Y38" s="1">
        <v>1.326579407455499E-2</v>
      </c>
      <c r="AA38" s="43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X38" s="1"/>
      <c r="BA38" s="3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Y38" s="1"/>
      <c r="CB38" s="3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Z38" s="1"/>
      <c r="DC38" s="3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EA38" s="1"/>
      <c r="ED38" s="3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B38" s="1"/>
      <c r="FE38" s="3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C38" s="1"/>
      <c r="GF38" s="3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D38" s="1"/>
      <c r="HG38" s="3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E38" s="1"/>
      <c r="IH38" s="3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F38" s="1"/>
      <c r="JI38" s="3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G38" s="1"/>
      <c r="KJ38" s="3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H38" s="1"/>
      <c r="LK38" s="3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I38" s="1"/>
      <c r="ML38" s="3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J38" s="1"/>
      <c r="NM38" s="3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K38" s="1"/>
      <c r="ON38" s="3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L38" s="1"/>
      <c r="PO38" s="3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M38" s="1"/>
      <c r="QP38" s="3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N38" s="1"/>
      <c r="RQ38" s="3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O38" s="1"/>
      <c r="SR38" s="3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P38" s="1"/>
      <c r="TS38" s="3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Q38" s="1"/>
      <c r="UT38" s="3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R38" s="1"/>
      <c r="VU38" s="3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S38" s="1"/>
      <c r="WV38" s="3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T38" s="1"/>
      <c r="XW38" s="3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U38" s="1"/>
      <c r="YX38" s="3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V38" s="1"/>
      <c r="ZY38" s="3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W38" s="1"/>
      <c r="AAZ38" s="3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X38" s="1"/>
      <c r="ACA38" s="3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Y38" s="1"/>
      <c r="ADB38" s="3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Z38" s="1"/>
      <c r="AEC38" s="3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FA38" s="1"/>
      <c r="AFD38" s="3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B38" s="1"/>
      <c r="AGE38" s="3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C38" s="1"/>
      <c r="AHF38" s="3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D38" s="1"/>
      <c r="AIG38" s="3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E38" s="1"/>
      <c r="AJH38" s="3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F38" s="1"/>
      <c r="AKI38" s="3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G38" s="1"/>
      <c r="ALJ38" s="3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H38" s="1"/>
      <c r="AMK38" s="3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I38" s="1"/>
      <c r="ANL38" s="3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J38" s="1"/>
      <c r="AOM38" s="3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K38" s="1"/>
      <c r="APN38" s="3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L38" s="1"/>
      <c r="AQO38" s="3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M38" s="1"/>
      <c r="ARP38" s="3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N38" s="1"/>
      <c r="ASQ38" s="3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O38" s="1"/>
      <c r="ATR38" s="3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P38" s="1"/>
      <c r="AUS38" s="3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Q38" s="1"/>
      <c r="AVT38" s="3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R38" s="1"/>
      <c r="AWU38" s="3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S38" s="1"/>
      <c r="AXV38" s="3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T38" s="1"/>
      <c r="AYW38" s="3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U38" s="1"/>
      <c r="AZX38" s="3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V38" s="1"/>
      <c r="BAY38" s="3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W38" s="1"/>
      <c r="BBZ38" s="3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X38" s="1"/>
      <c r="BDA38" s="3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Y38" s="1"/>
      <c r="BEB38" s="3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Z38" s="1"/>
      <c r="BFC38" s="3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GA38" s="1"/>
      <c r="BGD38" s="3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B38" s="1"/>
      <c r="BHE38" s="3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C38" s="1"/>
      <c r="BIF38" s="3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D38" s="1"/>
      <c r="BJG38" s="3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E38" s="1"/>
      <c r="BKH38" s="3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F38" s="1"/>
      <c r="BLI38" s="3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G38" s="1"/>
      <c r="BMJ38" s="3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H38" s="1"/>
      <c r="BNK38" s="3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I38" s="1"/>
      <c r="BOL38" s="3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J38" s="1"/>
      <c r="BPM38" s="3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K38" s="1"/>
      <c r="BQN38" s="3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L38" s="1"/>
      <c r="BRO38" s="3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M38" s="1"/>
      <c r="BSP38" s="3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N38" s="1"/>
      <c r="BTQ38" s="3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O38" s="1"/>
      <c r="BUR38" s="3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P38" s="1"/>
      <c r="BVS38" s="3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Q38" s="1"/>
      <c r="BWT38" s="3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R38" s="1"/>
      <c r="BXU38" s="3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S38" s="1"/>
      <c r="BYV38" s="3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T38" s="1"/>
      <c r="BZW38" s="3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U38" s="1"/>
      <c r="CAX38" s="3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V38" s="1"/>
      <c r="CBY38" s="3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W38" s="1"/>
      <c r="CCZ38" s="3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X38" s="1"/>
      <c r="CEA38" s="3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Y38" s="1"/>
      <c r="CFB38" s="3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Z38" s="1"/>
      <c r="CGC38" s="3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HA38" s="1"/>
      <c r="CHD38" s="3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B38" s="1"/>
      <c r="CIE38" s="3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C38" s="1"/>
      <c r="CJF38" s="3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D38" s="1"/>
      <c r="CKG38" s="3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E38" s="1"/>
      <c r="CLH38" s="3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F38" s="1"/>
      <c r="CMI38" s="3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G38" s="1"/>
      <c r="CNJ38" s="3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H38" s="1"/>
      <c r="COK38" s="3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I38" s="1"/>
      <c r="CPL38" s="3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J38" s="1"/>
      <c r="CQM38" s="3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K38" s="1"/>
      <c r="CRN38" s="3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L38" s="1"/>
      <c r="CSO38" s="3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M38" s="1"/>
      <c r="CTP38" s="3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N38" s="1"/>
      <c r="CUQ38" s="3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O38" s="1"/>
      <c r="CVR38" s="3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P38" s="1"/>
      <c r="CWS38" s="3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Q38" s="1"/>
      <c r="CXT38" s="3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R38" s="1"/>
      <c r="CYU38" s="3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S38" s="1"/>
      <c r="CZV38" s="3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T38" s="1"/>
      <c r="DAW38" s="3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U38" s="1"/>
      <c r="DBX38" s="3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V38" s="1"/>
      <c r="DCY38" s="3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W38" s="1"/>
      <c r="DDZ38" s="3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X38" s="1"/>
      <c r="DFA38" s="3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Y38" s="1"/>
      <c r="DGB38" s="3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Z38" s="1"/>
      <c r="DHC38" s="3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IA38" s="1"/>
      <c r="DID38" s="3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B38" s="1"/>
      <c r="DJE38" s="3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C38" s="1"/>
      <c r="DKF38" s="3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D38" s="1"/>
      <c r="DLG38" s="3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E38" s="1"/>
      <c r="DMH38" s="3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F38" s="1"/>
      <c r="DNI38" s="3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G38" s="1"/>
      <c r="DOJ38" s="3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H38" s="1"/>
      <c r="DPK38" s="3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I38" s="1"/>
      <c r="DQL38" s="3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J38" s="1"/>
      <c r="DRM38" s="3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K38" s="1"/>
      <c r="DSN38" s="3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L38" s="1"/>
      <c r="DTO38" s="3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M38" s="1"/>
      <c r="DUP38" s="3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N38" s="1"/>
      <c r="DVQ38" s="3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O38" s="1"/>
      <c r="DWR38" s="3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P38" s="1"/>
      <c r="DXS38" s="3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Q38" s="1"/>
      <c r="DYT38" s="3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R38" s="1"/>
      <c r="DZU38" s="3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S38" s="1"/>
      <c r="EAV38" s="3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T38" s="1"/>
      <c r="EBW38" s="3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U38" s="1"/>
      <c r="ECX38" s="3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V38" s="1"/>
      <c r="EDY38" s="3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W38" s="1"/>
      <c r="EEZ38" s="3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X38" s="1"/>
      <c r="EGA38" s="3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Y38" s="1"/>
      <c r="EHB38" s="3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Z38" s="1"/>
      <c r="EIC38" s="3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JA38" s="1"/>
      <c r="EJD38" s="3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B38" s="1"/>
      <c r="EKE38" s="3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C38" s="1"/>
      <c r="ELF38" s="3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D38" s="1"/>
      <c r="EMG38" s="3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E38" s="1"/>
      <c r="ENH38" s="3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F38" s="1"/>
      <c r="EOI38" s="3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G38" s="1"/>
      <c r="EPJ38" s="3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H38" s="1"/>
      <c r="EQK38" s="3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I38" s="1"/>
      <c r="ERL38" s="3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J38" s="1"/>
      <c r="ESM38" s="3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K38" s="1"/>
      <c r="ETN38" s="3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L38" s="1"/>
      <c r="EUO38" s="3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M38" s="1"/>
      <c r="EVP38" s="3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N38" s="1"/>
      <c r="EWQ38" s="3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O38" s="1"/>
      <c r="EXR38" s="3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P38" s="1"/>
      <c r="EYS38" s="3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Q38" s="1"/>
      <c r="EZT38" s="3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R38" s="1"/>
      <c r="FAU38" s="3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S38" s="1"/>
      <c r="FBV38" s="3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T38" s="1"/>
      <c r="FCW38" s="3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U38" s="1"/>
      <c r="FDX38" s="3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V38" s="1"/>
      <c r="FEY38" s="3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W38" s="1"/>
      <c r="FFZ38" s="3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X38" s="1"/>
      <c r="FHA38" s="3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Y38" s="1"/>
      <c r="FIB38" s="3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Z38" s="1"/>
      <c r="FJC38" s="3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KA38" s="1"/>
      <c r="FKD38" s="3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B38" s="1"/>
      <c r="FLE38" s="3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C38" s="1"/>
      <c r="FMF38" s="3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D38" s="1"/>
      <c r="FNG38" s="3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E38" s="1"/>
      <c r="FOH38" s="3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F38" s="1"/>
      <c r="FPI38" s="3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G38" s="1"/>
      <c r="FQJ38" s="3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H38" s="1"/>
      <c r="FRK38" s="3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I38" s="1"/>
      <c r="FSL38" s="3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J38" s="1"/>
      <c r="FTM38" s="3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K38" s="1"/>
      <c r="FUN38" s="3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L38" s="1"/>
      <c r="FVO38" s="3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M38" s="1"/>
      <c r="FWP38" s="3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N38" s="1"/>
      <c r="FXQ38" s="3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O38" s="1"/>
      <c r="FYR38" s="3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P38" s="1"/>
      <c r="FZS38" s="3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Q38" s="1"/>
      <c r="GAT38" s="3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R38" s="1"/>
      <c r="GBU38" s="3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S38" s="1"/>
      <c r="GCV38" s="3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T38" s="1"/>
      <c r="GDW38" s="3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U38" s="1"/>
      <c r="GEX38" s="3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V38" s="1"/>
      <c r="GFY38" s="3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W38" s="1"/>
      <c r="GGZ38" s="3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X38" s="1"/>
      <c r="GIA38" s="3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Y38" s="1"/>
      <c r="GJB38" s="3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Z38" s="1"/>
      <c r="GKC38" s="3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LA38" s="1"/>
      <c r="GLD38" s="3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B38" s="1"/>
      <c r="GME38" s="3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C38" s="1"/>
      <c r="GNF38" s="3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D38" s="1"/>
      <c r="GOG38" s="3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E38" s="1"/>
      <c r="GPH38" s="3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F38" s="1"/>
      <c r="GQI38" s="3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G38" s="1"/>
      <c r="GRJ38" s="3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H38" s="1"/>
      <c r="GSK38" s="3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I38" s="1"/>
      <c r="GTL38" s="3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J38" s="1"/>
      <c r="GUM38" s="3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K38" s="1"/>
      <c r="GVN38" s="3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L38" s="1"/>
      <c r="GWO38" s="3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M38" s="1"/>
      <c r="GXP38" s="3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N38" s="1"/>
      <c r="GYQ38" s="3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O38" s="1"/>
      <c r="GZR38" s="3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P38" s="1"/>
      <c r="HAS38" s="3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Q38" s="1"/>
      <c r="HBT38" s="3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R38" s="1"/>
      <c r="HCU38" s="3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S38" s="1"/>
      <c r="HDV38" s="3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T38" s="1"/>
      <c r="HEW38" s="3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U38" s="1"/>
      <c r="HFX38" s="3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V38" s="1"/>
      <c r="HGY38" s="3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W38" s="1"/>
      <c r="HHZ38" s="3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X38" s="1"/>
      <c r="HJA38" s="3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Y38" s="1"/>
      <c r="HKB38" s="3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Z38" s="1"/>
      <c r="HLC38" s="3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MA38" s="1"/>
      <c r="HMD38" s="3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B38" s="1"/>
      <c r="HNE38" s="3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C38" s="1"/>
      <c r="HOF38" s="3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D38" s="1"/>
      <c r="HPG38" s="3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E38" s="1"/>
      <c r="HQH38" s="3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F38" s="1"/>
      <c r="HRI38" s="3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G38" s="1"/>
      <c r="HSJ38" s="3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H38" s="1"/>
      <c r="HTK38" s="3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I38" s="1"/>
      <c r="HUL38" s="3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J38" s="1"/>
      <c r="HVM38" s="3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K38" s="1"/>
      <c r="HWN38" s="3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L38" s="1"/>
      <c r="HXO38" s="3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M38" s="1"/>
      <c r="HYP38" s="3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N38" s="1"/>
      <c r="HZQ38" s="3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O38" s="1"/>
      <c r="IAR38" s="3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P38" s="1"/>
      <c r="IBS38" s="3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Q38" s="1"/>
      <c r="ICT38" s="3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R38" s="1"/>
      <c r="IDU38" s="3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S38" s="1"/>
      <c r="IEV38" s="3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T38" s="1"/>
      <c r="IFW38" s="3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U38" s="1"/>
      <c r="IGX38" s="3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V38" s="1"/>
      <c r="IHY38" s="3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W38" s="1"/>
      <c r="IIZ38" s="3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X38" s="1"/>
      <c r="IKA38" s="3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Y38" s="1"/>
      <c r="ILB38" s="3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Z38" s="1"/>
      <c r="IMC38" s="3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NA38" s="1"/>
      <c r="IND38" s="3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B38" s="1"/>
      <c r="IOE38" s="3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C38" s="1"/>
      <c r="IPF38" s="3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D38" s="1"/>
      <c r="IQG38" s="3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E38" s="1"/>
      <c r="IRH38" s="3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F38" s="1"/>
      <c r="ISI38" s="3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G38" s="1"/>
      <c r="ITJ38" s="3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H38" s="1"/>
      <c r="IUK38" s="3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I38" s="1"/>
      <c r="IVL38" s="3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J38" s="1"/>
      <c r="IWM38" s="3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K38" s="1"/>
      <c r="IXN38" s="3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L38" s="1"/>
      <c r="IYO38" s="3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M38" s="1"/>
      <c r="IZP38" s="3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N38" s="1"/>
      <c r="JAQ38" s="3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O38" s="1"/>
      <c r="JBR38" s="3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P38" s="1"/>
      <c r="JCS38" s="3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Q38" s="1"/>
      <c r="JDT38" s="3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R38" s="1"/>
      <c r="JEU38" s="3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S38" s="1"/>
      <c r="JFV38" s="3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T38" s="1"/>
      <c r="JGW38" s="3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U38" s="1"/>
      <c r="JHX38" s="3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V38" s="1"/>
      <c r="JIY38" s="3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W38" s="1"/>
      <c r="JJZ38" s="3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X38" s="1"/>
      <c r="JLA38" s="3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Y38" s="1"/>
      <c r="JMB38" s="3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Z38" s="1"/>
      <c r="JNC38" s="3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OA38" s="1"/>
      <c r="JOD38" s="3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B38" s="1"/>
      <c r="JPE38" s="3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C38" s="1"/>
      <c r="JQF38" s="3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D38" s="1"/>
      <c r="JRG38" s="3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E38" s="1"/>
      <c r="JSH38" s="3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F38" s="1"/>
      <c r="JTI38" s="3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G38" s="1"/>
      <c r="JUJ38" s="3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H38" s="1"/>
      <c r="JVK38" s="3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I38" s="1"/>
      <c r="JWL38" s="3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J38" s="1"/>
      <c r="JXM38" s="3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K38" s="1"/>
      <c r="JYN38" s="3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L38" s="1"/>
      <c r="JZO38" s="3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M38" s="1"/>
      <c r="KAP38" s="3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N38" s="1"/>
      <c r="KBQ38" s="3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O38" s="1"/>
      <c r="KCR38" s="3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P38" s="1"/>
      <c r="KDS38" s="3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Q38" s="1"/>
      <c r="KET38" s="3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R38" s="1"/>
      <c r="KFU38" s="3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S38" s="1"/>
      <c r="KGV38" s="3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T38" s="1"/>
      <c r="KHW38" s="3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U38" s="1"/>
      <c r="KIX38" s="3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V38" s="1"/>
      <c r="KJY38" s="3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W38" s="1"/>
      <c r="KKZ38" s="3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X38" s="1"/>
      <c r="KMA38" s="3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Y38" s="1"/>
      <c r="KNB38" s="3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Z38" s="1"/>
      <c r="KOC38" s="3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PA38" s="1"/>
      <c r="KPD38" s="3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B38" s="1"/>
      <c r="KQE38" s="3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C38" s="1"/>
      <c r="KRF38" s="3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D38" s="1"/>
      <c r="KSG38" s="3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E38" s="1"/>
      <c r="KTH38" s="3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F38" s="1"/>
      <c r="KUI38" s="3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G38" s="1"/>
      <c r="KVJ38" s="3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H38" s="1"/>
      <c r="KWK38" s="3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I38" s="1"/>
      <c r="KXL38" s="3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J38" s="1"/>
      <c r="KYM38" s="3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K38" s="1"/>
      <c r="KZN38" s="3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L38" s="1"/>
      <c r="LAO38" s="3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M38" s="1"/>
      <c r="LBP38" s="3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N38" s="1"/>
      <c r="LCQ38" s="3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O38" s="1"/>
      <c r="LDR38" s="3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P38" s="1"/>
      <c r="LES38" s="3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Q38" s="1"/>
      <c r="LFT38" s="3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R38" s="1"/>
      <c r="LGU38" s="3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S38" s="1"/>
      <c r="LHV38" s="3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T38" s="1"/>
      <c r="LIW38" s="3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U38" s="1"/>
      <c r="LJX38" s="3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V38" s="1"/>
      <c r="LKY38" s="3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W38" s="1"/>
      <c r="LLZ38" s="3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X38" s="1"/>
      <c r="LNA38" s="3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Y38" s="1"/>
      <c r="LOB38" s="3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Z38" s="1"/>
      <c r="LPC38" s="3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QA38" s="1"/>
      <c r="LQD38" s="3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B38" s="1"/>
      <c r="LRE38" s="3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C38" s="1"/>
      <c r="LSF38" s="3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D38" s="1"/>
      <c r="LTG38" s="3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E38" s="1"/>
      <c r="LUH38" s="3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F38" s="1"/>
      <c r="LVI38" s="3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G38" s="1"/>
      <c r="LWJ38" s="3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H38" s="1"/>
      <c r="LXK38" s="3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I38" s="1"/>
      <c r="LYL38" s="3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J38" s="1"/>
      <c r="LZM38" s="3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K38" s="1"/>
      <c r="MAN38" s="3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L38" s="1"/>
      <c r="MBO38" s="3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M38" s="1"/>
      <c r="MCP38" s="3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N38" s="1"/>
      <c r="MDQ38" s="3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O38" s="1"/>
      <c r="MER38" s="3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P38" s="1"/>
      <c r="MFS38" s="3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Q38" s="1"/>
      <c r="MGT38" s="3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R38" s="1"/>
      <c r="MHU38" s="3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S38" s="1"/>
      <c r="MIV38" s="3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T38" s="1"/>
      <c r="MJW38" s="3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U38" s="1"/>
      <c r="MKX38" s="3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V38" s="1"/>
      <c r="MLY38" s="3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W38" s="1"/>
      <c r="MMZ38" s="3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X38" s="1"/>
      <c r="MOA38" s="3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Y38" s="1"/>
      <c r="MPB38" s="3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Z38" s="1"/>
      <c r="MQC38" s="3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RA38" s="1"/>
      <c r="MRD38" s="3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B38" s="1"/>
      <c r="MSE38" s="3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C38" s="1"/>
      <c r="MTF38" s="3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D38" s="1"/>
      <c r="MUG38" s="3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E38" s="1"/>
      <c r="MVH38" s="3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F38" s="1"/>
      <c r="MWI38" s="3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G38" s="1"/>
      <c r="MXJ38" s="3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H38" s="1"/>
      <c r="MYK38" s="3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I38" s="1"/>
      <c r="MZL38" s="3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J38" s="1"/>
      <c r="NAM38" s="3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K38" s="1"/>
      <c r="NBN38" s="3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L38" s="1"/>
      <c r="NCO38" s="3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M38" s="1"/>
      <c r="NDP38" s="3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N38" s="1"/>
      <c r="NEQ38" s="3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O38" s="1"/>
      <c r="NFR38" s="3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P38" s="1"/>
      <c r="NGS38" s="3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Q38" s="1"/>
      <c r="NHT38" s="3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R38" s="1"/>
      <c r="NIU38" s="3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S38" s="1"/>
      <c r="NJV38" s="3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T38" s="1"/>
      <c r="NKW38" s="3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U38" s="1"/>
      <c r="NLX38" s="3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V38" s="1"/>
      <c r="NMY38" s="3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W38" s="1"/>
      <c r="NNZ38" s="3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X38" s="1"/>
      <c r="NPA38" s="3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Y38" s="1"/>
      <c r="NQB38" s="3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Z38" s="1"/>
      <c r="NRC38" s="3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SA38" s="1"/>
      <c r="NSD38" s="3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B38" s="1"/>
      <c r="NTE38" s="3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C38" s="1"/>
      <c r="NUF38" s="3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D38" s="1"/>
      <c r="NVG38" s="3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E38" s="1"/>
      <c r="NWH38" s="3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F38" s="1"/>
      <c r="NXI38" s="3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G38" s="1"/>
      <c r="NYJ38" s="3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H38" s="1"/>
      <c r="NZK38" s="3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I38" s="1"/>
      <c r="OAL38" s="3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J38" s="1"/>
      <c r="OBM38" s="3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K38" s="1"/>
      <c r="OCN38" s="3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L38" s="1"/>
      <c r="ODO38" s="3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M38" s="1"/>
      <c r="OEP38" s="3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N38" s="1"/>
      <c r="OFQ38" s="3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O38" s="1"/>
      <c r="OGR38" s="3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P38" s="1"/>
      <c r="OHS38" s="3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Q38" s="1"/>
      <c r="OIT38" s="3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R38" s="1"/>
      <c r="OJU38" s="3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S38" s="1"/>
      <c r="OKV38" s="3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T38" s="1"/>
      <c r="OLW38" s="3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U38" s="1"/>
      <c r="OMX38" s="3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V38" s="1"/>
      <c r="ONY38" s="3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W38" s="1"/>
      <c r="OOZ38" s="3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X38" s="1"/>
      <c r="OQA38" s="3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Y38" s="1"/>
      <c r="ORB38" s="3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Z38" s="1"/>
      <c r="OSC38" s="3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TA38" s="1"/>
      <c r="OTD38" s="3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B38" s="1"/>
      <c r="OUE38" s="3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C38" s="1"/>
      <c r="OVF38" s="3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D38" s="1"/>
      <c r="OWG38" s="3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E38" s="1"/>
      <c r="OXH38" s="3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F38" s="1"/>
      <c r="OYI38" s="3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G38" s="1"/>
      <c r="OZJ38" s="3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H38" s="1"/>
      <c r="PAK38" s="3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I38" s="1"/>
      <c r="PBL38" s="3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J38" s="1"/>
      <c r="PCM38" s="3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K38" s="1"/>
      <c r="PDN38" s="3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L38" s="1"/>
      <c r="PEO38" s="3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M38" s="1"/>
      <c r="PFP38" s="3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N38" s="1"/>
      <c r="PGQ38" s="3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O38" s="1"/>
      <c r="PHR38" s="3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P38" s="1"/>
      <c r="PIS38" s="3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Q38" s="1"/>
      <c r="PJT38" s="3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R38" s="1"/>
      <c r="PKU38" s="3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S38" s="1"/>
      <c r="PLV38" s="3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T38" s="1"/>
      <c r="PMW38" s="3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U38" s="1"/>
      <c r="PNX38" s="3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V38" s="1"/>
      <c r="POY38" s="3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W38" s="1"/>
      <c r="PPZ38" s="3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X38" s="1"/>
      <c r="PRA38" s="3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Y38" s="1"/>
      <c r="PSB38" s="3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Z38" s="1"/>
      <c r="PTC38" s="3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UA38" s="1"/>
      <c r="PUD38" s="3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B38" s="1"/>
      <c r="PVE38" s="3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C38" s="1"/>
      <c r="PWF38" s="3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D38" s="1"/>
      <c r="PXG38" s="3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E38" s="1"/>
      <c r="PYH38" s="3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F38" s="1"/>
      <c r="PZI38" s="3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G38" s="1"/>
      <c r="QAJ38" s="3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H38" s="1"/>
      <c r="QBK38" s="3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I38" s="1"/>
      <c r="QCL38" s="3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J38" s="1"/>
      <c r="QDM38" s="3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K38" s="1"/>
      <c r="QEN38" s="3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L38" s="1"/>
      <c r="QFO38" s="3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M38" s="1"/>
      <c r="QGP38" s="3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N38" s="1"/>
      <c r="QHQ38" s="3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O38" s="1"/>
      <c r="QIR38" s="3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P38" s="1"/>
      <c r="QJS38" s="3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Q38" s="1"/>
      <c r="QKT38" s="3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R38" s="1"/>
      <c r="QLU38" s="3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S38" s="1"/>
      <c r="QMV38" s="3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T38" s="1"/>
      <c r="QNW38" s="3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U38" s="1"/>
      <c r="QOX38" s="3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V38" s="1"/>
      <c r="QPY38" s="3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W38" s="1"/>
      <c r="QQZ38" s="3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X38" s="1"/>
      <c r="QSA38" s="3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Y38" s="1"/>
      <c r="QTB38" s="3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Z38" s="1"/>
      <c r="QUC38" s="3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VA38" s="1"/>
      <c r="QVD38" s="3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B38" s="1"/>
      <c r="QWE38" s="3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C38" s="1"/>
      <c r="QXF38" s="3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D38" s="1"/>
      <c r="QYG38" s="3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E38" s="1"/>
      <c r="QZH38" s="3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F38" s="1"/>
      <c r="RAI38" s="3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G38" s="1"/>
      <c r="RBJ38" s="3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H38" s="1"/>
      <c r="RCK38" s="3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I38" s="1"/>
      <c r="RDL38" s="3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J38" s="1"/>
      <c r="REM38" s="3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K38" s="1"/>
      <c r="RFN38" s="3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L38" s="1"/>
      <c r="RGO38" s="3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M38" s="1"/>
      <c r="RHP38" s="3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N38" s="1"/>
      <c r="RIQ38" s="3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O38" s="1"/>
      <c r="RJR38" s="3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P38" s="1"/>
      <c r="RKS38" s="3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Q38" s="1"/>
      <c r="RLT38" s="3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R38" s="1"/>
      <c r="RMU38" s="3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S38" s="1"/>
      <c r="RNV38" s="3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T38" s="1"/>
      <c r="ROW38" s="3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U38" s="1"/>
      <c r="RPX38" s="3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V38" s="1"/>
      <c r="RQY38" s="3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W38" s="1"/>
      <c r="RRZ38" s="3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X38" s="1"/>
      <c r="RTA38" s="3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Y38" s="1"/>
      <c r="RUB38" s="3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Z38" s="1"/>
      <c r="RVC38" s="3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WA38" s="1"/>
      <c r="RWD38" s="3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B38" s="1"/>
      <c r="RXE38" s="3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C38" s="1"/>
      <c r="RYF38" s="3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D38" s="1"/>
      <c r="RZG38" s="3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E38" s="1"/>
      <c r="SAH38" s="3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F38" s="1"/>
      <c r="SBI38" s="3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G38" s="1"/>
      <c r="SCJ38" s="3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H38" s="1"/>
      <c r="SDK38" s="3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I38" s="1"/>
      <c r="SEL38" s="3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J38" s="1"/>
      <c r="SFM38" s="3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K38" s="1"/>
      <c r="SGN38" s="3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L38" s="1"/>
      <c r="SHO38" s="3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M38" s="1"/>
      <c r="SIP38" s="3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N38" s="1"/>
      <c r="SJQ38" s="3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O38" s="1"/>
      <c r="SKR38" s="3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P38" s="1"/>
      <c r="SLS38" s="3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Q38" s="1"/>
      <c r="SMT38" s="3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R38" s="1"/>
      <c r="SNU38" s="3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S38" s="1"/>
      <c r="SOV38" s="3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T38" s="1"/>
      <c r="SPW38" s="3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U38" s="1"/>
      <c r="SQX38" s="3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V38" s="1"/>
      <c r="SRY38" s="3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W38" s="1"/>
      <c r="SSZ38" s="3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X38" s="1"/>
      <c r="SUA38" s="3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Y38" s="1"/>
      <c r="SVB38" s="3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Z38" s="1"/>
      <c r="SWC38" s="3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XA38" s="1"/>
      <c r="SXD38" s="3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B38" s="1"/>
      <c r="SYE38" s="3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C38" s="1"/>
      <c r="SZF38" s="3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D38" s="1"/>
      <c r="TAG38" s="3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E38" s="1"/>
      <c r="TBH38" s="3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F38" s="1"/>
      <c r="TCI38" s="3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G38" s="1"/>
      <c r="TDJ38" s="3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H38" s="1"/>
      <c r="TEK38" s="3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I38" s="1"/>
      <c r="TFL38" s="3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J38" s="1"/>
      <c r="TGM38" s="3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K38" s="1"/>
      <c r="THN38" s="3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L38" s="1"/>
      <c r="TIO38" s="3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M38" s="1"/>
      <c r="TJP38" s="3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N38" s="1"/>
      <c r="TKQ38" s="3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O38" s="1"/>
      <c r="TLR38" s="3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P38" s="1"/>
      <c r="TMS38" s="3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Q38" s="1"/>
      <c r="TNT38" s="3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R38" s="1"/>
      <c r="TOU38" s="3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S38" s="1"/>
      <c r="TPV38" s="3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T38" s="1"/>
      <c r="TQW38" s="3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U38" s="1"/>
      <c r="TRX38" s="3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V38" s="1"/>
      <c r="TSY38" s="3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W38" s="1"/>
      <c r="TTZ38" s="3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X38" s="1"/>
      <c r="TVA38" s="3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Y38" s="1"/>
      <c r="TWB38" s="3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Z38" s="1"/>
      <c r="TXC38" s="3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YA38" s="1"/>
      <c r="TYD38" s="3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B38" s="1"/>
      <c r="TZE38" s="3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C38" s="1"/>
      <c r="UAF38" s="3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D38" s="1"/>
      <c r="UBG38" s="3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E38" s="1"/>
      <c r="UCH38" s="3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F38" s="1"/>
      <c r="UDI38" s="3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G38" s="1"/>
      <c r="UEJ38" s="3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H38" s="1"/>
      <c r="UFK38" s="3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I38" s="1"/>
      <c r="UGL38" s="3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J38" s="1"/>
      <c r="UHM38" s="3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K38" s="1"/>
      <c r="UIN38" s="3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L38" s="1"/>
      <c r="UJO38" s="3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M38" s="1"/>
      <c r="UKP38" s="3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N38" s="1"/>
      <c r="ULQ38" s="3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O38" s="1"/>
      <c r="UMR38" s="3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P38" s="1"/>
      <c r="UNS38" s="3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Q38" s="1"/>
      <c r="UOT38" s="3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R38" s="1"/>
      <c r="UPU38" s="3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S38" s="1"/>
      <c r="UQV38" s="3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T38" s="1"/>
      <c r="URW38" s="3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U38" s="1"/>
      <c r="USX38" s="3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V38" s="1"/>
      <c r="UTY38" s="3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W38" s="1"/>
      <c r="UUZ38" s="3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X38" s="1"/>
      <c r="UWA38" s="3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Y38" s="1"/>
      <c r="UXB38" s="3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Z38" s="1"/>
      <c r="UYC38" s="3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ZA38" s="1"/>
      <c r="UZD38" s="3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B38" s="1"/>
      <c r="VAE38" s="3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C38" s="1"/>
      <c r="VBF38" s="3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D38" s="1"/>
      <c r="VCG38" s="3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E38" s="1"/>
      <c r="VDH38" s="3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F38" s="1"/>
      <c r="VEI38" s="3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G38" s="1"/>
      <c r="VFJ38" s="3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H38" s="1"/>
      <c r="VGK38" s="3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I38" s="1"/>
      <c r="VHL38" s="3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J38" s="1"/>
      <c r="VIM38" s="3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K38" s="1"/>
      <c r="VJN38" s="3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L38" s="1"/>
      <c r="VKO38" s="3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M38" s="1"/>
      <c r="VLP38" s="3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N38" s="1"/>
      <c r="VMQ38" s="3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O38" s="1"/>
      <c r="VNR38" s="3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P38" s="1"/>
      <c r="VOS38" s="3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Q38" s="1"/>
      <c r="VPT38" s="3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R38" s="1"/>
      <c r="VQU38" s="3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S38" s="1"/>
      <c r="VRV38" s="3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T38" s="1"/>
      <c r="VSW38" s="3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U38" s="1"/>
      <c r="VTX38" s="3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V38" s="1"/>
      <c r="VUY38" s="3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W38" s="1"/>
      <c r="VVZ38" s="3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X38" s="1"/>
      <c r="VXA38" s="3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Y38" s="1"/>
      <c r="VYB38" s="3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Z38" s="1"/>
      <c r="VZC38" s="3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WAA38" s="1"/>
      <c r="WAD38" s="3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B38" s="1"/>
      <c r="WBE38" s="3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C38" s="1"/>
      <c r="WCF38" s="3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D38" s="1"/>
      <c r="WDG38" s="3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E38" s="1"/>
      <c r="WEH38" s="3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F38" s="1"/>
      <c r="WFI38" s="3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G38" s="1"/>
      <c r="WGJ38" s="3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H38" s="1"/>
      <c r="WHK38" s="3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I38" s="1"/>
      <c r="WIL38" s="3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J38" s="1"/>
      <c r="WJM38" s="3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K38" s="1"/>
      <c r="WKN38" s="3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L38" s="1"/>
      <c r="WLO38" s="3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M38" s="1"/>
      <c r="WMP38" s="3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N38" s="1"/>
      <c r="WNQ38" s="3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O38" s="1"/>
      <c r="WOR38" s="3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P38" s="1"/>
      <c r="WPS38" s="3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Q38" s="1"/>
      <c r="WQT38" s="3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R38" s="1"/>
      <c r="WRU38" s="3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S38" s="1"/>
      <c r="WSV38" s="3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T38" s="1"/>
      <c r="WTW38" s="3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U38" s="1"/>
      <c r="WUX38" s="3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V38" s="1"/>
      <c r="WVY38" s="3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W38" s="1"/>
      <c r="WWZ38" s="3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X38" s="1"/>
      <c r="WYA38" s="3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Y38" s="1"/>
      <c r="WZB38" s="3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Z38" s="1"/>
      <c r="XAC38" s="3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BA38" s="1"/>
      <c r="XBD38" s="3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B38" s="1"/>
      <c r="XCE38" s="3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C38" s="1"/>
      <c r="XDF38" s="3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D38" s="1"/>
      <c r="XEG38" s="3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  <c r="XEU38" s="8"/>
      <c r="XEV38" s="8"/>
      <c r="XEW38" s="8"/>
      <c r="XEX38" s="8"/>
      <c r="XEY38" s="8"/>
      <c r="XEZ38" s="8"/>
      <c r="XFA38" s="8"/>
      <c r="XFB38" s="8"/>
    </row>
    <row r="39" spans="1:1022 1025:2048 2051:3072 3074:14336 14338:15359 15362:16382" ht="21" x14ac:dyDescent="0.2">
      <c r="A39" s="3" t="s">
        <v>97</v>
      </c>
      <c r="C39" s="8">
        <v>374000</v>
      </c>
      <c r="D39" s="8"/>
      <c r="E39" s="8">
        <v>93545458342</v>
      </c>
      <c r="F39" s="8"/>
      <c r="G39" s="8">
        <v>71804565558</v>
      </c>
      <c r="H39" s="8"/>
      <c r="I39" s="8">
        <v>0</v>
      </c>
      <c r="J39" s="8"/>
      <c r="K39" s="8">
        <v>0</v>
      </c>
      <c r="L39" s="8"/>
      <c r="M39" s="8">
        <v>-7742</v>
      </c>
      <c r="N39" s="8"/>
      <c r="O39" s="8">
        <v>1383344347</v>
      </c>
      <c r="P39" s="8"/>
      <c r="Q39" s="8">
        <v>366258</v>
      </c>
      <c r="R39" s="8"/>
      <c r="S39" s="8">
        <v>189100</v>
      </c>
      <c r="T39" s="8"/>
      <c r="U39" s="8">
        <v>91609017332</v>
      </c>
      <c r="V39" s="8"/>
      <c r="W39" s="8">
        <v>68847294442.589996</v>
      </c>
      <c r="Y39" s="1">
        <v>3.7509875371640107E-3</v>
      </c>
      <c r="AA39" s="43"/>
    </row>
    <row r="40" spans="1:1022 1025:2048 2051:3072 3074:14336 14338:15359 15362:16382" ht="21" x14ac:dyDescent="0.2">
      <c r="A40" s="3" t="s">
        <v>78</v>
      </c>
      <c r="C40" s="8">
        <v>15600000</v>
      </c>
      <c r="D40" s="8"/>
      <c r="E40" s="8">
        <v>373567804363</v>
      </c>
      <c r="F40" s="8"/>
      <c r="G40" s="8">
        <v>758146030200</v>
      </c>
      <c r="H40" s="8"/>
      <c r="I40" s="8">
        <v>0</v>
      </c>
      <c r="J40" s="8"/>
      <c r="K40" s="8">
        <v>0</v>
      </c>
      <c r="L40" s="8"/>
      <c r="M40" s="8">
        <v>-499836</v>
      </c>
      <c r="N40" s="8"/>
      <c r="O40" s="8">
        <v>23402199751</v>
      </c>
      <c r="P40" s="8"/>
      <c r="Q40" s="8">
        <v>15100164</v>
      </c>
      <c r="R40" s="8"/>
      <c r="S40" s="8">
        <v>45760</v>
      </c>
      <c r="T40" s="8"/>
      <c r="U40" s="8">
        <v>361598404602</v>
      </c>
      <c r="V40" s="8"/>
      <c r="W40" s="8">
        <v>686872152787.39197</v>
      </c>
      <c r="Y40" s="1">
        <v>3.7422659896663865E-2</v>
      </c>
      <c r="AA40" s="43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X40" s="1"/>
      <c r="BA40" s="3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Y40" s="1"/>
      <c r="CB40" s="3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Z40" s="1"/>
      <c r="DC40" s="3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EA40" s="1"/>
      <c r="ED40" s="3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B40" s="1"/>
      <c r="FE40" s="3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C40" s="1"/>
      <c r="GF40" s="3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D40" s="1"/>
      <c r="HG40" s="3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E40" s="1"/>
      <c r="IH40" s="3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F40" s="1"/>
      <c r="JI40" s="3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G40" s="1"/>
      <c r="KJ40" s="3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H40" s="1"/>
      <c r="LK40" s="3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I40" s="1"/>
      <c r="ML40" s="3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J40" s="1"/>
      <c r="NM40" s="3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K40" s="1"/>
      <c r="ON40" s="3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L40" s="1"/>
      <c r="PO40" s="3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M40" s="1"/>
      <c r="QP40" s="3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N40" s="1"/>
      <c r="RQ40" s="3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O40" s="1"/>
      <c r="SR40" s="3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P40" s="1"/>
      <c r="TS40" s="3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Q40" s="1"/>
      <c r="UT40" s="3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R40" s="1"/>
      <c r="VU40" s="3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S40" s="1"/>
      <c r="WV40" s="3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T40" s="1"/>
      <c r="XW40" s="3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U40" s="1"/>
      <c r="YX40" s="3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V40" s="1"/>
      <c r="ZY40" s="3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W40" s="1"/>
      <c r="AAZ40" s="3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X40" s="1"/>
      <c r="ACA40" s="3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Y40" s="1"/>
      <c r="ADB40" s="3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Z40" s="1"/>
      <c r="AEC40" s="3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FA40" s="1"/>
      <c r="AFD40" s="3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B40" s="1"/>
      <c r="AGE40" s="3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C40" s="1"/>
      <c r="AHF40" s="3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D40" s="1"/>
      <c r="AIG40" s="3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E40" s="1"/>
      <c r="AJH40" s="3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F40" s="1"/>
      <c r="AKI40" s="3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G40" s="1"/>
      <c r="ALJ40" s="3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H40" s="1"/>
      <c r="AMK40" s="3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I40" s="1"/>
      <c r="ANL40" s="3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J40" s="1"/>
      <c r="AOM40" s="3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K40" s="1"/>
      <c r="APN40" s="3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L40" s="1"/>
      <c r="AQO40" s="3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M40" s="1"/>
      <c r="ARP40" s="3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N40" s="1"/>
      <c r="ASQ40" s="3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O40" s="1"/>
      <c r="ATR40" s="3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P40" s="1"/>
      <c r="AUS40" s="3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Q40" s="1"/>
      <c r="AVT40" s="3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R40" s="1"/>
      <c r="AWU40" s="3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S40" s="1"/>
      <c r="AXV40" s="3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T40" s="1"/>
      <c r="AYW40" s="3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U40" s="1"/>
      <c r="AZX40" s="3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V40" s="1"/>
      <c r="BAY40" s="3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W40" s="1"/>
      <c r="BBZ40" s="3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X40" s="1"/>
      <c r="BDA40" s="3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Y40" s="1"/>
      <c r="BEB40" s="3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Z40" s="1"/>
      <c r="BFC40" s="3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GA40" s="1"/>
      <c r="BGD40" s="3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B40" s="1"/>
      <c r="BHE40" s="3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C40" s="1"/>
      <c r="BIF40" s="3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D40" s="1"/>
      <c r="BJG40" s="3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E40" s="1"/>
      <c r="BKH40" s="3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F40" s="1"/>
      <c r="BLI40" s="3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G40" s="1"/>
      <c r="BMJ40" s="3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H40" s="1"/>
      <c r="BNK40" s="3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I40" s="1"/>
      <c r="BOL40" s="3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J40" s="1"/>
      <c r="BPM40" s="3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K40" s="1"/>
      <c r="BQN40" s="3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L40" s="1"/>
      <c r="BRO40" s="3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M40" s="1"/>
      <c r="BSP40" s="3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N40" s="1"/>
      <c r="BTQ40" s="3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O40" s="1"/>
      <c r="BUR40" s="3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P40" s="1"/>
      <c r="BVS40" s="3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Q40" s="1"/>
      <c r="BWT40" s="3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R40" s="1"/>
      <c r="BXU40" s="3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S40" s="1"/>
      <c r="BYV40" s="3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T40" s="1"/>
      <c r="BZW40" s="3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U40" s="1"/>
      <c r="CAX40" s="3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V40" s="1"/>
      <c r="CBY40" s="3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W40" s="1"/>
      <c r="CCZ40" s="3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X40" s="1"/>
      <c r="CEA40" s="3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Y40" s="1"/>
      <c r="CFB40" s="3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Z40" s="1"/>
      <c r="CGC40" s="3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HA40" s="1"/>
      <c r="CHD40" s="3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B40" s="1"/>
      <c r="CIE40" s="3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C40" s="1"/>
      <c r="CJF40" s="3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D40" s="1"/>
      <c r="CKG40" s="3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E40" s="1"/>
      <c r="CLH40" s="3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F40" s="1"/>
      <c r="CMI40" s="3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G40" s="1"/>
      <c r="CNJ40" s="3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H40" s="1"/>
      <c r="COK40" s="3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I40" s="1"/>
      <c r="CPL40" s="3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J40" s="1"/>
      <c r="CQM40" s="3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K40" s="1"/>
      <c r="CRN40" s="3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L40" s="1"/>
      <c r="CSO40" s="3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M40" s="1"/>
      <c r="CTP40" s="3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N40" s="1"/>
      <c r="CUQ40" s="3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O40" s="1"/>
      <c r="CVR40" s="3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P40" s="1"/>
      <c r="CWS40" s="3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Q40" s="1"/>
      <c r="CXT40" s="3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R40" s="1"/>
      <c r="CYU40" s="3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S40" s="1"/>
      <c r="CZV40" s="3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T40" s="1"/>
      <c r="DAW40" s="3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U40" s="1"/>
      <c r="DBX40" s="3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V40" s="1"/>
      <c r="DCY40" s="3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W40" s="1"/>
      <c r="DDZ40" s="3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X40" s="1"/>
      <c r="DFA40" s="3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Y40" s="1"/>
      <c r="DGB40" s="3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Z40" s="1"/>
      <c r="DHC40" s="3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IA40" s="1"/>
      <c r="DID40" s="3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B40" s="1"/>
      <c r="DJE40" s="3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C40" s="1"/>
      <c r="DKF40" s="3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D40" s="1"/>
      <c r="DLG40" s="3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E40" s="1"/>
      <c r="DMH40" s="3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F40" s="1"/>
      <c r="DNI40" s="3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G40" s="1"/>
      <c r="DOJ40" s="3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H40" s="1"/>
      <c r="DPK40" s="3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I40" s="1"/>
      <c r="DQL40" s="3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J40" s="1"/>
      <c r="DRM40" s="3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K40" s="1"/>
      <c r="DSN40" s="3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L40" s="1"/>
      <c r="DTO40" s="3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M40" s="1"/>
      <c r="DUP40" s="3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N40" s="1"/>
      <c r="DVQ40" s="3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O40" s="1"/>
      <c r="DWR40" s="3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P40" s="1"/>
      <c r="DXS40" s="3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Q40" s="1"/>
      <c r="DYT40" s="3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R40" s="1"/>
      <c r="DZU40" s="3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S40" s="1"/>
      <c r="EAV40" s="3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T40" s="1"/>
      <c r="EBW40" s="3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U40" s="1"/>
      <c r="ECX40" s="3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V40" s="1"/>
      <c r="EDY40" s="3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W40" s="1"/>
      <c r="EEZ40" s="3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X40" s="1"/>
      <c r="EGA40" s="3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Y40" s="1"/>
      <c r="EHB40" s="3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Z40" s="1"/>
      <c r="EIC40" s="3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JA40" s="1"/>
      <c r="EJD40" s="3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B40" s="1"/>
      <c r="EKE40" s="3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C40" s="1"/>
      <c r="ELF40" s="3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D40" s="1"/>
      <c r="EMG40" s="3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E40" s="1"/>
      <c r="ENH40" s="3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F40" s="1"/>
      <c r="EOI40" s="3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G40" s="1"/>
      <c r="EPJ40" s="3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H40" s="1"/>
      <c r="EQK40" s="3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I40" s="1"/>
      <c r="ERL40" s="3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J40" s="1"/>
      <c r="ESM40" s="3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K40" s="1"/>
      <c r="ETN40" s="3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L40" s="1"/>
      <c r="EUO40" s="3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M40" s="1"/>
      <c r="EVP40" s="3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N40" s="1"/>
      <c r="EWQ40" s="3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O40" s="1"/>
      <c r="EXR40" s="3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P40" s="1"/>
      <c r="EYS40" s="3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Q40" s="1"/>
      <c r="EZT40" s="3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R40" s="1"/>
      <c r="FAU40" s="3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S40" s="1"/>
      <c r="FBV40" s="3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T40" s="1"/>
      <c r="FCW40" s="3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U40" s="1"/>
      <c r="FDX40" s="3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V40" s="1"/>
      <c r="FEY40" s="3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W40" s="1"/>
      <c r="FFZ40" s="3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X40" s="1"/>
      <c r="FHA40" s="3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Y40" s="1"/>
      <c r="FIB40" s="3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Z40" s="1"/>
      <c r="FJC40" s="3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KA40" s="1"/>
      <c r="FKD40" s="3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B40" s="1"/>
      <c r="FLE40" s="3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C40" s="1"/>
      <c r="FMF40" s="3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D40" s="1"/>
      <c r="FNG40" s="3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E40" s="1"/>
      <c r="FOH40" s="3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F40" s="1"/>
      <c r="FPI40" s="3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G40" s="1"/>
      <c r="FQJ40" s="3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H40" s="1"/>
      <c r="FRK40" s="3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I40" s="1"/>
      <c r="FSL40" s="3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J40" s="1"/>
      <c r="FTM40" s="3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K40" s="1"/>
      <c r="FUN40" s="3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L40" s="1"/>
      <c r="FVO40" s="3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M40" s="1"/>
      <c r="FWP40" s="3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N40" s="1"/>
      <c r="FXQ40" s="3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O40" s="1"/>
      <c r="FYR40" s="3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P40" s="1"/>
      <c r="FZS40" s="3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Q40" s="1"/>
      <c r="GAT40" s="3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R40" s="1"/>
      <c r="GBU40" s="3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S40" s="1"/>
      <c r="GCV40" s="3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T40" s="1"/>
      <c r="GDW40" s="3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U40" s="1"/>
      <c r="GEX40" s="3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V40" s="1"/>
      <c r="GFY40" s="3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W40" s="1"/>
      <c r="GGZ40" s="3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X40" s="1"/>
      <c r="GIA40" s="3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Y40" s="1"/>
      <c r="GJB40" s="3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Z40" s="1"/>
      <c r="GKC40" s="3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LA40" s="1"/>
      <c r="GLD40" s="3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B40" s="1"/>
      <c r="GME40" s="3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C40" s="1"/>
      <c r="GNF40" s="3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D40" s="1"/>
      <c r="GOG40" s="3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E40" s="1"/>
      <c r="GPH40" s="3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F40" s="1"/>
      <c r="GQI40" s="3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G40" s="1"/>
      <c r="GRJ40" s="3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H40" s="1"/>
      <c r="GSK40" s="3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I40" s="1"/>
      <c r="GTL40" s="3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J40" s="1"/>
      <c r="GUM40" s="3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K40" s="1"/>
      <c r="GVN40" s="3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L40" s="1"/>
      <c r="GWO40" s="3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M40" s="1"/>
      <c r="GXP40" s="3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N40" s="1"/>
      <c r="GYQ40" s="3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O40" s="1"/>
      <c r="GZR40" s="3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P40" s="1"/>
      <c r="HAS40" s="3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Q40" s="1"/>
      <c r="HBT40" s="3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R40" s="1"/>
      <c r="HCU40" s="3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S40" s="1"/>
      <c r="HDV40" s="3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T40" s="1"/>
      <c r="HEW40" s="3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U40" s="1"/>
      <c r="HFX40" s="3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V40" s="1"/>
      <c r="HGY40" s="3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W40" s="1"/>
      <c r="HHZ40" s="3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X40" s="1"/>
      <c r="HJA40" s="3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Y40" s="1"/>
      <c r="HKB40" s="3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Z40" s="1"/>
      <c r="HLC40" s="3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MA40" s="1"/>
      <c r="HMD40" s="3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B40" s="1"/>
      <c r="HNE40" s="3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C40" s="1"/>
      <c r="HOF40" s="3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D40" s="1"/>
      <c r="HPG40" s="3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E40" s="1"/>
      <c r="HQH40" s="3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F40" s="1"/>
      <c r="HRI40" s="3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G40" s="1"/>
      <c r="HSJ40" s="3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H40" s="1"/>
      <c r="HTK40" s="3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I40" s="1"/>
      <c r="HUL40" s="3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J40" s="1"/>
      <c r="HVM40" s="3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K40" s="1"/>
      <c r="HWN40" s="3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L40" s="1"/>
      <c r="HXO40" s="3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M40" s="1"/>
      <c r="HYP40" s="3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N40" s="1"/>
      <c r="HZQ40" s="3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O40" s="1"/>
      <c r="IAR40" s="3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P40" s="1"/>
      <c r="IBS40" s="3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Q40" s="1"/>
      <c r="ICT40" s="3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R40" s="1"/>
      <c r="IDU40" s="3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S40" s="1"/>
      <c r="IEV40" s="3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T40" s="1"/>
      <c r="IFW40" s="3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U40" s="1"/>
      <c r="IGX40" s="3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V40" s="1"/>
      <c r="IHY40" s="3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W40" s="1"/>
      <c r="IIZ40" s="3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X40" s="1"/>
      <c r="IKA40" s="3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Y40" s="1"/>
      <c r="ILB40" s="3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Z40" s="1"/>
      <c r="IMC40" s="3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NA40" s="1"/>
      <c r="IND40" s="3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B40" s="1"/>
      <c r="IOE40" s="3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C40" s="1"/>
      <c r="IPF40" s="3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D40" s="1"/>
      <c r="IQG40" s="3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E40" s="1"/>
      <c r="IRH40" s="3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F40" s="1"/>
      <c r="ISI40" s="3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G40" s="1"/>
      <c r="ITJ40" s="3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H40" s="1"/>
      <c r="IUK40" s="3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I40" s="1"/>
      <c r="IVL40" s="3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J40" s="1"/>
      <c r="IWM40" s="3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K40" s="1"/>
      <c r="IXN40" s="3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L40" s="1"/>
      <c r="IYO40" s="3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M40" s="1"/>
      <c r="IZP40" s="3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N40" s="1"/>
      <c r="JAQ40" s="3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O40" s="1"/>
      <c r="JBR40" s="3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P40" s="1"/>
      <c r="JCS40" s="3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Q40" s="1"/>
      <c r="JDT40" s="3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R40" s="1"/>
      <c r="JEU40" s="3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S40" s="1"/>
      <c r="JFV40" s="3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T40" s="1"/>
      <c r="JGW40" s="3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U40" s="1"/>
      <c r="JHX40" s="3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V40" s="1"/>
      <c r="JIY40" s="3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W40" s="1"/>
      <c r="JJZ40" s="3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X40" s="1"/>
      <c r="JLA40" s="3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Y40" s="1"/>
      <c r="JMB40" s="3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Z40" s="1"/>
      <c r="JNC40" s="3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OA40" s="1"/>
      <c r="JOD40" s="3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B40" s="1"/>
      <c r="JPE40" s="3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C40" s="1"/>
      <c r="JQF40" s="3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D40" s="1"/>
      <c r="JRG40" s="3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E40" s="1"/>
      <c r="JSH40" s="3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F40" s="1"/>
      <c r="JTI40" s="3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G40" s="1"/>
      <c r="JUJ40" s="3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H40" s="1"/>
      <c r="JVK40" s="3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I40" s="1"/>
      <c r="JWL40" s="3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J40" s="1"/>
      <c r="JXM40" s="3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K40" s="1"/>
      <c r="JYN40" s="3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L40" s="1"/>
      <c r="JZO40" s="3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M40" s="1"/>
      <c r="KAP40" s="3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N40" s="1"/>
      <c r="KBQ40" s="3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O40" s="1"/>
      <c r="KCR40" s="3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P40" s="1"/>
      <c r="KDS40" s="3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Q40" s="1"/>
      <c r="KET40" s="3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R40" s="1"/>
      <c r="KFU40" s="3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S40" s="1"/>
      <c r="KGV40" s="3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T40" s="1"/>
      <c r="KHW40" s="3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U40" s="1"/>
      <c r="KIX40" s="3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V40" s="1"/>
      <c r="KJY40" s="3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W40" s="1"/>
      <c r="KKZ40" s="3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X40" s="1"/>
      <c r="KMA40" s="3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Y40" s="1"/>
      <c r="KNB40" s="3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Z40" s="1"/>
      <c r="KOC40" s="3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PA40" s="1"/>
      <c r="KPD40" s="3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B40" s="1"/>
      <c r="KQE40" s="3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C40" s="1"/>
      <c r="KRF40" s="3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D40" s="1"/>
      <c r="KSG40" s="3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E40" s="1"/>
      <c r="KTH40" s="3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F40" s="1"/>
      <c r="KUI40" s="3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G40" s="1"/>
      <c r="KVJ40" s="3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H40" s="1"/>
      <c r="KWK40" s="3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I40" s="1"/>
      <c r="KXL40" s="3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J40" s="1"/>
      <c r="KYM40" s="3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K40" s="1"/>
      <c r="KZN40" s="3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L40" s="1"/>
      <c r="LAO40" s="3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M40" s="1"/>
      <c r="LBP40" s="3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N40" s="1"/>
      <c r="LCQ40" s="3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O40" s="1"/>
      <c r="LDR40" s="3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P40" s="1"/>
      <c r="LES40" s="3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Q40" s="1"/>
      <c r="LFT40" s="3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R40" s="1"/>
      <c r="LGU40" s="3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S40" s="1"/>
      <c r="LHV40" s="3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T40" s="1"/>
      <c r="LIW40" s="3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U40" s="1"/>
      <c r="LJX40" s="3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V40" s="1"/>
      <c r="LKY40" s="3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W40" s="1"/>
      <c r="LLZ40" s="3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X40" s="1"/>
      <c r="LNA40" s="3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Y40" s="1"/>
      <c r="LOB40" s="3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Z40" s="1"/>
      <c r="LPC40" s="3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QA40" s="1"/>
      <c r="LQD40" s="3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B40" s="1"/>
      <c r="LRE40" s="3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C40" s="1"/>
      <c r="LSF40" s="3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D40" s="1"/>
      <c r="LTG40" s="3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E40" s="1"/>
      <c r="LUH40" s="3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F40" s="1"/>
      <c r="LVI40" s="3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G40" s="1"/>
      <c r="LWJ40" s="3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H40" s="1"/>
      <c r="LXK40" s="3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I40" s="1"/>
      <c r="LYL40" s="3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J40" s="1"/>
      <c r="LZM40" s="3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K40" s="1"/>
      <c r="MAN40" s="3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L40" s="1"/>
      <c r="MBO40" s="3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M40" s="1"/>
      <c r="MCP40" s="3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N40" s="1"/>
      <c r="MDQ40" s="3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O40" s="1"/>
      <c r="MER40" s="3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P40" s="1"/>
      <c r="MFS40" s="3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Q40" s="1"/>
      <c r="MGT40" s="3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R40" s="1"/>
      <c r="MHU40" s="3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S40" s="1"/>
      <c r="MIV40" s="3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T40" s="1"/>
      <c r="MJW40" s="3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U40" s="1"/>
      <c r="MKX40" s="3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V40" s="1"/>
      <c r="MLY40" s="3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W40" s="1"/>
      <c r="MMZ40" s="3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X40" s="1"/>
      <c r="MOA40" s="3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Y40" s="1"/>
      <c r="MPB40" s="3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Z40" s="1"/>
      <c r="MQC40" s="3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RA40" s="1"/>
      <c r="MRD40" s="3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B40" s="1"/>
      <c r="MSE40" s="3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C40" s="1"/>
      <c r="MTF40" s="3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D40" s="1"/>
      <c r="MUG40" s="3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E40" s="1"/>
      <c r="MVH40" s="3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F40" s="1"/>
      <c r="MWI40" s="3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G40" s="1"/>
      <c r="MXJ40" s="3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H40" s="1"/>
      <c r="MYK40" s="3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I40" s="1"/>
      <c r="MZL40" s="3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J40" s="1"/>
      <c r="NAM40" s="3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K40" s="1"/>
      <c r="NBN40" s="3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L40" s="1"/>
      <c r="NCO40" s="3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M40" s="1"/>
      <c r="NDP40" s="3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N40" s="1"/>
      <c r="NEQ40" s="3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O40" s="1"/>
      <c r="NFR40" s="3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P40" s="1"/>
      <c r="NGS40" s="3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Q40" s="1"/>
      <c r="NHT40" s="3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R40" s="1"/>
      <c r="NIU40" s="3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S40" s="1"/>
      <c r="NJV40" s="3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T40" s="1"/>
      <c r="NKW40" s="3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U40" s="1"/>
      <c r="NLX40" s="3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V40" s="1"/>
      <c r="NMY40" s="3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W40" s="1"/>
      <c r="NNZ40" s="3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X40" s="1"/>
      <c r="NPA40" s="3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Y40" s="1"/>
      <c r="NQB40" s="3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Z40" s="1"/>
      <c r="NRC40" s="3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SA40" s="1"/>
      <c r="NSD40" s="3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B40" s="1"/>
      <c r="NTE40" s="3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C40" s="1"/>
      <c r="NUF40" s="3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D40" s="1"/>
      <c r="NVG40" s="3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E40" s="1"/>
      <c r="NWH40" s="3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F40" s="1"/>
      <c r="NXI40" s="3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G40" s="1"/>
      <c r="NYJ40" s="3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H40" s="1"/>
      <c r="NZK40" s="3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I40" s="1"/>
      <c r="OAL40" s="3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J40" s="1"/>
      <c r="OBM40" s="3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K40" s="1"/>
      <c r="OCN40" s="3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L40" s="1"/>
      <c r="ODO40" s="3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M40" s="1"/>
      <c r="OEP40" s="3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N40" s="1"/>
      <c r="OFQ40" s="3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O40" s="1"/>
      <c r="OGR40" s="3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P40" s="1"/>
      <c r="OHS40" s="3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Q40" s="1"/>
      <c r="OIT40" s="3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R40" s="1"/>
      <c r="OJU40" s="3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S40" s="1"/>
      <c r="OKV40" s="3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T40" s="1"/>
      <c r="OLW40" s="3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U40" s="1"/>
      <c r="OMX40" s="3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V40" s="1"/>
      <c r="ONY40" s="3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W40" s="1"/>
      <c r="OOZ40" s="3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X40" s="1"/>
      <c r="OQA40" s="3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Y40" s="1"/>
      <c r="ORB40" s="3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Z40" s="1"/>
      <c r="OSC40" s="3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TA40" s="1"/>
      <c r="OTD40" s="3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B40" s="1"/>
      <c r="OUE40" s="3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C40" s="1"/>
      <c r="OVF40" s="3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D40" s="1"/>
      <c r="OWG40" s="3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E40" s="1"/>
      <c r="OXH40" s="3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F40" s="1"/>
      <c r="OYI40" s="3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G40" s="1"/>
      <c r="OZJ40" s="3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H40" s="1"/>
      <c r="PAK40" s="3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I40" s="1"/>
      <c r="PBL40" s="3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J40" s="1"/>
      <c r="PCM40" s="3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K40" s="1"/>
      <c r="PDN40" s="3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L40" s="1"/>
      <c r="PEO40" s="3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M40" s="1"/>
      <c r="PFP40" s="3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N40" s="1"/>
      <c r="PGQ40" s="3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O40" s="1"/>
      <c r="PHR40" s="3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P40" s="1"/>
      <c r="PIS40" s="3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Q40" s="1"/>
      <c r="PJT40" s="3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R40" s="1"/>
      <c r="PKU40" s="3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S40" s="1"/>
      <c r="PLV40" s="3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T40" s="1"/>
      <c r="PMW40" s="3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U40" s="1"/>
      <c r="PNX40" s="3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V40" s="1"/>
      <c r="POY40" s="3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W40" s="1"/>
      <c r="PPZ40" s="3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X40" s="1"/>
      <c r="PRA40" s="3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Y40" s="1"/>
      <c r="PSB40" s="3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Z40" s="1"/>
      <c r="PTC40" s="3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UA40" s="1"/>
      <c r="PUD40" s="3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B40" s="1"/>
      <c r="PVE40" s="3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C40" s="1"/>
      <c r="PWF40" s="3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D40" s="1"/>
      <c r="PXG40" s="3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E40" s="1"/>
      <c r="PYH40" s="3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F40" s="1"/>
      <c r="PZI40" s="3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G40" s="1"/>
      <c r="QAJ40" s="3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H40" s="1"/>
      <c r="QBK40" s="3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I40" s="1"/>
      <c r="QCL40" s="3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J40" s="1"/>
      <c r="QDM40" s="3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K40" s="1"/>
      <c r="QEN40" s="3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L40" s="1"/>
      <c r="QFO40" s="3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M40" s="1"/>
      <c r="QGP40" s="3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N40" s="1"/>
      <c r="QHQ40" s="3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O40" s="1"/>
      <c r="QIR40" s="3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P40" s="1"/>
      <c r="QJS40" s="3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Q40" s="1"/>
      <c r="QKT40" s="3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R40" s="1"/>
      <c r="QLU40" s="3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S40" s="1"/>
      <c r="QMV40" s="3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T40" s="1"/>
      <c r="QNW40" s="3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U40" s="1"/>
      <c r="QOX40" s="3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V40" s="1"/>
      <c r="QPY40" s="3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W40" s="1"/>
      <c r="QQZ40" s="3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X40" s="1"/>
      <c r="QSA40" s="3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Y40" s="1"/>
      <c r="QTB40" s="3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Z40" s="1"/>
      <c r="QUC40" s="3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VA40" s="1"/>
      <c r="QVD40" s="3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B40" s="1"/>
      <c r="QWE40" s="3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C40" s="1"/>
      <c r="QXF40" s="3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D40" s="1"/>
      <c r="QYG40" s="3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E40" s="1"/>
      <c r="QZH40" s="3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F40" s="1"/>
      <c r="RAI40" s="3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G40" s="1"/>
      <c r="RBJ40" s="3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H40" s="1"/>
      <c r="RCK40" s="3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I40" s="1"/>
      <c r="RDL40" s="3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J40" s="1"/>
      <c r="REM40" s="3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K40" s="1"/>
      <c r="RFN40" s="3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L40" s="1"/>
      <c r="RGO40" s="3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M40" s="1"/>
      <c r="RHP40" s="3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N40" s="1"/>
      <c r="RIQ40" s="3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O40" s="1"/>
      <c r="RJR40" s="3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P40" s="1"/>
      <c r="RKS40" s="3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Q40" s="1"/>
      <c r="RLT40" s="3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R40" s="1"/>
      <c r="RMU40" s="3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S40" s="1"/>
      <c r="RNV40" s="3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T40" s="1"/>
      <c r="ROW40" s="3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U40" s="1"/>
      <c r="RPX40" s="3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V40" s="1"/>
      <c r="RQY40" s="3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W40" s="1"/>
      <c r="RRZ40" s="3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X40" s="1"/>
      <c r="RTA40" s="3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Y40" s="1"/>
      <c r="RUB40" s="3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Z40" s="1"/>
      <c r="RVC40" s="3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WA40" s="1"/>
      <c r="RWD40" s="3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B40" s="1"/>
      <c r="RXE40" s="3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C40" s="1"/>
      <c r="RYF40" s="3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D40" s="1"/>
      <c r="RZG40" s="3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E40" s="1"/>
      <c r="SAH40" s="3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F40" s="1"/>
      <c r="SBI40" s="3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G40" s="1"/>
      <c r="SCJ40" s="3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H40" s="1"/>
      <c r="SDK40" s="3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I40" s="1"/>
      <c r="SEL40" s="3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J40" s="1"/>
      <c r="SFM40" s="3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K40" s="1"/>
      <c r="SGN40" s="3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L40" s="1"/>
      <c r="SHO40" s="3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M40" s="1"/>
      <c r="SIP40" s="3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N40" s="1"/>
      <c r="SJQ40" s="3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O40" s="1"/>
      <c r="SKR40" s="3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P40" s="1"/>
      <c r="SLS40" s="3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Q40" s="1"/>
      <c r="SMT40" s="3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R40" s="1"/>
      <c r="SNU40" s="3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S40" s="1"/>
      <c r="SOV40" s="3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T40" s="1"/>
      <c r="SPW40" s="3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U40" s="1"/>
      <c r="SQX40" s="3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V40" s="1"/>
      <c r="SRY40" s="3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W40" s="1"/>
      <c r="SSZ40" s="3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X40" s="1"/>
      <c r="SUA40" s="3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Y40" s="1"/>
      <c r="SVB40" s="3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Z40" s="1"/>
      <c r="SWC40" s="3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XA40" s="1"/>
      <c r="SXD40" s="3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B40" s="1"/>
      <c r="SYE40" s="3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C40" s="1"/>
      <c r="SZF40" s="3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D40" s="1"/>
      <c r="TAG40" s="3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E40" s="1"/>
      <c r="TBH40" s="3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F40" s="1"/>
      <c r="TCI40" s="3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G40" s="1"/>
      <c r="TDJ40" s="3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H40" s="1"/>
      <c r="TEK40" s="3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I40" s="1"/>
      <c r="TFL40" s="3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J40" s="1"/>
      <c r="TGM40" s="3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K40" s="1"/>
      <c r="THN40" s="3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L40" s="1"/>
      <c r="TIO40" s="3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M40" s="1"/>
      <c r="TJP40" s="3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N40" s="1"/>
      <c r="TKQ40" s="3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O40" s="1"/>
      <c r="TLR40" s="3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P40" s="1"/>
      <c r="TMS40" s="3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Q40" s="1"/>
      <c r="TNT40" s="3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R40" s="1"/>
      <c r="TOU40" s="3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S40" s="1"/>
      <c r="TPV40" s="3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T40" s="1"/>
      <c r="TQW40" s="3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U40" s="1"/>
      <c r="TRX40" s="3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V40" s="1"/>
      <c r="TSY40" s="3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W40" s="1"/>
      <c r="TTZ40" s="3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X40" s="1"/>
      <c r="TVA40" s="3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Y40" s="1"/>
      <c r="TWB40" s="3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Z40" s="1"/>
      <c r="TXC40" s="3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YA40" s="1"/>
      <c r="TYD40" s="3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B40" s="1"/>
      <c r="TZE40" s="3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C40" s="1"/>
      <c r="UAF40" s="3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D40" s="1"/>
      <c r="UBG40" s="3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E40" s="1"/>
      <c r="UCH40" s="3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F40" s="1"/>
      <c r="UDI40" s="3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G40" s="1"/>
      <c r="UEJ40" s="3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H40" s="1"/>
      <c r="UFK40" s="3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I40" s="1"/>
      <c r="UGL40" s="3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J40" s="1"/>
      <c r="UHM40" s="3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K40" s="1"/>
      <c r="UIN40" s="3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L40" s="1"/>
      <c r="UJO40" s="3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M40" s="1"/>
      <c r="UKP40" s="3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N40" s="1"/>
      <c r="ULQ40" s="3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O40" s="1"/>
      <c r="UMR40" s="3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P40" s="1"/>
      <c r="UNS40" s="3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Q40" s="1"/>
      <c r="UOT40" s="3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R40" s="1"/>
      <c r="UPU40" s="3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S40" s="1"/>
      <c r="UQV40" s="3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T40" s="1"/>
      <c r="URW40" s="3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U40" s="1"/>
      <c r="USX40" s="3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V40" s="1"/>
      <c r="UTY40" s="3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W40" s="1"/>
      <c r="UUZ40" s="3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X40" s="1"/>
      <c r="UWA40" s="3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Y40" s="1"/>
      <c r="UXB40" s="3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Z40" s="1"/>
      <c r="UYC40" s="3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ZA40" s="1"/>
      <c r="UZD40" s="3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B40" s="1"/>
      <c r="VAE40" s="3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C40" s="1"/>
      <c r="VBF40" s="3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D40" s="1"/>
      <c r="VCG40" s="3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E40" s="1"/>
      <c r="VDH40" s="3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F40" s="1"/>
      <c r="VEI40" s="3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G40" s="1"/>
      <c r="VFJ40" s="3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H40" s="1"/>
      <c r="VGK40" s="3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I40" s="1"/>
      <c r="VHL40" s="3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J40" s="1"/>
      <c r="VIM40" s="3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K40" s="1"/>
      <c r="VJN40" s="3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L40" s="1"/>
      <c r="VKO40" s="3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M40" s="1"/>
      <c r="VLP40" s="3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N40" s="1"/>
      <c r="VMQ40" s="3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O40" s="1"/>
      <c r="VNR40" s="3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P40" s="1"/>
      <c r="VOS40" s="3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Q40" s="1"/>
      <c r="VPT40" s="3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R40" s="1"/>
      <c r="VQU40" s="3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S40" s="1"/>
      <c r="VRV40" s="3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T40" s="1"/>
      <c r="VSW40" s="3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U40" s="1"/>
      <c r="VTX40" s="3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V40" s="1"/>
      <c r="VUY40" s="3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W40" s="1"/>
      <c r="VVZ40" s="3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X40" s="1"/>
      <c r="VXA40" s="3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Y40" s="1"/>
      <c r="VYB40" s="3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Z40" s="1"/>
      <c r="VZC40" s="3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WAA40" s="1"/>
      <c r="WAD40" s="3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B40" s="1"/>
      <c r="WBE40" s="3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C40" s="1"/>
      <c r="WCF40" s="3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D40" s="1"/>
      <c r="WDG40" s="3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E40" s="1"/>
      <c r="WEH40" s="3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F40" s="1"/>
      <c r="WFI40" s="3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G40" s="1"/>
      <c r="WGJ40" s="3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H40" s="1"/>
      <c r="WHK40" s="3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I40" s="1"/>
      <c r="WIL40" s="3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J40" s="1"/>
      <c r="WJM40" s="3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K40" s="1"/>
      <c r="WKN40" s="3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L40" s="1"/>
      <c r="WLO40" s="3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M40" s="1"/>
      <c r="WMP40" s="3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N40" s="1"/>
      <c r="WNQ40" s="3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O40" s="1"/>
      <c r="WOR40" s="3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P40" s="1"/>
      <c r="WPS40" s="3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Q40" s="1"/>
      <c r="WQT40" s="3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R40" s="1"/>
      <c r="WRU40" s="3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S40" s="1"/>
      <c r="WSV40" s="3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T40" s="1"/>
      <c r="WTW40" s="3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U40" s="1"/>
      <c r="WUX40" s="3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V40" s="1"/>
      <c r="WVY40" s="3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W40" s="1"/>
      <c r="WWZ40" s="3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X40" s="1"/>
      <c r="WYA40" s="3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Y40" s="1"/>
      <c r="WZB40" s="3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Z40" s="1"/>
      <c r="XAC40" s="3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BA40" s="1"/>
      <c r="XBD40" s="3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B40" s="1"/>
      <c r="XCE40" s="3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C40" s="1"/>
      <c r="XDF40" s="3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8"/>
      <c r="XDT40" s="8"/>
      <c r="XDU40" s="8"/>
      <c r="XDV40" s="8"/>
      <c r="XDW40" s="8"/>
      <c r="XDX40" s="8"/>
      <c r="XDY40" s="8"/>
      <c r="XDZ40" s="8"/>
      <c r="XEA40" s="8"/>
      <c r="XEB40" s="8"/>
      <c r="XED40" s="1"/>
      <c r="XEG40" s="3"/>
      <c r="XEI40" s="8"/>
      <c r="XEJ40" s="8"/>
      <c r="XEK40" s="8"/>
      <c r="XEL40" s="8"/>
      <c r="XEM40" s="8"/>
      <c r="XEN40" s="8"/>
      <c r="XEO40" s="8"/>
      <c r="XEP40" s="8"/>
      <c r="XEQ40" s="8"/>
      <c r="XER40" s="8"/>
      <c r="XES40" s="8"/>
      <c r="XET40" s="8"/>
      <c r="XEU40" s="8"/>
      <c r="XEV40" s="8"/>
      <c r="XEW40" s="8"/>
      <c r="XEX40" s="8"/>
      <c r="XEY40" s="8"/>
      <c r="XEZ40" s="8"/>
      <c r="XFA40" s="8"/>
      <c r="XFB40" s="8"/>
    </row>
    <row r="41" spans="1:1022 1025:2048 2051:3072 3074:14336 14338:15359 15362:16382" ht="21" x14ac:dyDescent="0.2">
      <c r="A41" s="3" t="s">
        <v>116</v>
      </c>
      <c r="C41" s="8">
        <v>6905699</v>
      </c>
      <c r="D41" s="8"/>
      <c r="E41" s="8">
        <v>375307385278</v>
      </c>
      <c r="F41" s="8"/>
      <c r="G41" s="8">
        <v>472285174257.35999</v>
      </c>
      <c r="H41" s="8"/>
      <c r="I41" s="8">
        <v>0</v>
      </c>
      <c r="J41" s="8"/>
      <c r="K41" s="8">
        <v>0</v>
      </c>
      <c r="L41" s="8"/>
      <c r="M41" s="8">
        <v>-992537</v>
      </c>
      <c r="N41" s="8"/>
      <c r="O41" s="8">
        <v>60487965247</v>
      </c>
      <c r="P41" s="8"/>
      <c r="Q41" s="8">
        <v>5913162</v>
      </c>
      <c r="R41" s="8"/>
      <c r="S41" s="8">
        <v>65100</v>
      </c>
      <c r="T41" s="8"/>
      <c r="U41" s="8">
        <v>321365493766</v>
      </c>
      <c r="V41" s="8"/>
      <c r="W41" s="8">
        <v>382656412465.10999</v>
      </c>
      <c r="Y41" s="1">
        <v>2.0848160349560458E-2</v>
      </c>
      <c r="AA41" s="43"/>
    </row>
    <row r="42" spans="1:1022 1025:2048 2051:3072 3074:14336 14338:15359 15362:16382" x14ac:dyDescent="0.2">
      <c r="A42" s="2" t="s">
        <v>106</v>
      </c>
      <c r="C42" s="8">
        <v>4621000</v>
      </c>
      <c r="D42" s="8"/>
      <c r="E42" s="8">
        <v>314849101409</v>
      </c>
      <c r="F42" s="8"/>
      <c r="G42" s="8">
        <v>650072834676</v>
      </c>
      <c r="H42" s="8"/>
      <c r="I42" s="8">
        <v>0</v>
      </c>
      <c r="J42" s="8"/>
      <c r="K42" s="8">
        <v>0</v>
      </c>
      <c r="L42" s="8"/>
      <c r="M42" s="8">
        <v>-290286</v>
      </c>
      <c r="N42" s="8"/>
      <c r="O42" s="8">
        <v>36828980498</v>
      </c>
      <c r="P42" s="8"/>
      <c r="Q42" s="8">
        <v>4330714</v>
      </c>
      <c r="R42" s="8"/>
      <c r="S42" s="8">
        <v>138060</v>
      </c>
      <c r="T42" s="8"/>
      <c r="U42" s="8">
        <v>295070636520</v>
      </c>
      <c r="V42" s="8"/>
      <c r="W42" s="8">
        <v>594340879509.70203</v>
      </c>
      <c r="Y42" s="1">
        <v>3.2381304885219564E-2</v>
      </c>
      <c r="AA42" s="43"/>
    </row>
    <row r="43" spans="1:1022 1025:2048 2051:3072 3074:14336 14338:15359 15362:16382" ht="21" x14ac:dyDescent="0.2">
      <c r="A43" s="3" t="s">
        <v>81</v>
      </c>
      <c r="C43" s="8">
        <v>185750</v>
      </c>
      <c r="D43" s="8"/>
      <c r="E43" s="8">
        <v>7581388402</v>
      </c>
      <c r="F43" s="8"/>
      <c r="G43" s="8">
        <v>9656922386.25</v>
      </c>
      <c r="H43" s="8"/>
      <c r="I43" s="8">
        <v>0</v>
      </c>
      <c r="J43" s="8"/>
      <c r="K43" s="8">
        <v>0</v>
      </c>
      <c r="L43" s="8"/>
      <c r="M43" s="8">
        <v>-185750</v>
      </c>
      <c r="N43" s="8"/>
      <c r="O43" s="8">
        <v>8742930707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Y43" s="1">
        <v>0</v>
      </c>
      <c r="AA43" s="43"/>
    </row>
    <row r="44" spans="1:1022 1025:2048 2051:3072 3074:14336 14338:15359 15362:16382" ht="21" x14ac:dyDescent="0.2">
      <c r="A44" s="3" t="s">
        <v>83</v>
      </c>
      <c r="C44" s="8">
        <v>11800000</v>
      </c>
      <c r="D44" s="8"/>
      <c r="E44" s="8">
        <v>29809692346</v>
      </c>
      <c r="F44" s="8"/>
      <c r="G44" s="8">
        <v>31693892580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11800000</v>
      </c>
      <c r="R44" s="8"/>
      <c r="S44" s="8">
        <v>2565</v>
      </c>
      <c r="T44" s="8"/>
      <c r="U44" s="8">
        <v>29809692346</v>
      </c>
      <c r="V44" s="8"/>
      <c r="W44" s="8">
        <v>30086911350</v>
      </c>
      <c r="Y44" s="1">
        <v>1.6392166230978888E-3</v>
      </c>
      <c r="AA44" s="43"/>
    </row>
    <row r="45" spans="1:1022 1025:2048 2051:3072 3074:14336 14338:15359 15362:16382" ht="21" x14ac:dyDescent="0.2">
      <c r="A45" s="3" t="s">
        <v>89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0</v>
      </c>
      <c r="R45" s="8"/>
      <c r="S45" s="8">
        <v>0</v>
      </c>
      <c r="T45" s="8"/>
      <c r="U45" s="8">
        <v>0</v>
      </c>
      <c r="V45" s="8"/>
      <c r="W45" s="8">
        <v>0</v>
      </c>
      <c r="Y45" s="1">
        <v>0</v>
      </c>
      <c r="AA45" s="43"/>
    </row>
    <row r="46" spans="1:1022 1025:2048 2051:3072 3074:14336 14338:15359 15362:16382" ht="21" x14ac:dyDescent="0.2">
      <c r="A46" s="3" t="s">
        <v>90</v>
      </c>
      <c r="C46" s="8">
        <v>900000</v>
      </c>
      <c r="D46" s="8"/>
      <c r="E46" s="8">
        <v>3252850910</v>
      </c>
      <c r="F46" s="8"/>
      <c r="G46" s="8">
        <v>3834448470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900000</v>
      </c>
      <c r="R46" s="8"/>
      <c r="S46" s="8">
        <v>3880</v>
      </c>
      <c r="T46" s="8"/>
      <c r="U46" s="8">
        <v>3252850910</v>
      </c>
      <c r="V46" s="8"/>
      <c r="W46" s="8">
        <v>3471222600</v>
      </c>
      <c r="Y46" s="1">
        <v>1.8912163240023219E-4</v>
      </c>
      <c r="AA46" s="43"/>
    </row>
    <row r="47" spans="1:1022 1025:2048 2051:3072 3074:14336 14338:15359 15362:16382" ht="21" x14ac:dyDescent="0.2">
      <c r="A47" s="3" t="s">
        <v>94</v>
      </c>
      <c r="C47" s="8">
        <v>5800000</v>
      </c>
      <c r="D47" s="8"/>
      <c r="E47" s="8">
        <v>78910737405</v>
      </c>
      <c r="F47" s="8"/>
      <c r="G47" s="8">
        <v>92305494900</v>
      </c>
      <c r="H47" s="8"/>
      <c r="I47" s="8">
        <v>1200000</v>
      </c>
      <c r="J47" s="8"/>
      <c r="K47" s="8">
        <v>16839612602</v>
      </c>
      <c r="L47" s="8"/>
      <c r="M47" s="8">
        <v>0</v>
      </c>
      <c r="N47" s="8"/>
      <c r="O47" s="8">
        <v>0</v>
      </c>
      <c r="P47" s="8"/>
      <c r="Q47" s="8">
        <v>7000000</v>
      </c>
      <c r="R47" s="8"/>
      <c r="S47" s="8">
        <v>14670</v>
      </c>
      <c r="T47" s="8"/>
      <c r="U47" s="8">
        <v>95750350007</v>
      </c>
      <c r="V47" s="8"/>
      <c r="W47" s="8">
        <v>102078994500</v>
      </c>
      <c r="Y47" s="1">
        <v>5.5615407878521891E-3</v>
      </c>
      <c r="AA47" s="43"/>
    </row>
    <row r="48" spans="1:1022 1025:2048 2051:3072 3074:14336 14338:15359 15362:16382" ht="21" x14ac:dyDescent="0.2">
      <c r="A48" s="3" t="s">
        <v>92</v>
      </c>
      <c r="C48" s="8">
        <v>1500000</v>
      </c>
      <c r="D48" s="8"/>
      <c r="E48" s="8">
        <v>4218827220</v>
      </c>
      <c r="F48" s="8"/>
      <c r="G48" s="8">
        <v>7186981500</v>
      </c>
      <c r="H48" s="8"/>
      <c r="I48" s="8">
        <v>0</v>
      </c>
      <c r="J48" s="8"/>
      <c r="K48" s="8">
        <v>0</v>
      </c>
      <c r="L48" s="8"/>
      <c r="M48" s="8">
        <v>-1500000</v>
      </c>
      <c r="N48" s="8"/>
      <c r="O48" s="8">
        <v>6278916825</v>
      </c>
      <c r="P48" s="8"/>
      <c r="Q48" s="8">
        <v>0</v>
      </c>
      <c r="R48" s="8"/>
      <c r="S48" s="8">
        <v>0</v>
      </c>
      <c r="T48" s="8"/>
      <c r="U48" s="8">
        <v>0</v>
      </c>
      <c r="V48" s="8"/>
      <c r="W48" s="8">
        <v>0</v>
      </c>
      <c r="Y48" s="1">
        <v>0</v>
      </c>
      <c r="AA48" s="43"/>
    </row>
    <row r="49" spans="1:27" ht="21" x14ac:dyDescent="0.2">
      <c r="A49" s="3" t="s">
        <v>124</v>
      </c>
      <c r="C49" s="8">
        <v>3750000</v>
      </c>
      <c r="D49" s="8"/>
      <c r="E49" s="8">
        <v>11823225750</v>
      </c>
      <c r="F49" s="8"/>
      <c r="G49" s="8">
        <v>12938803312.5</v>
      </c>
      <c r="H49" s="8"/>
      <c r="I49" s="8">
        <v>0</v>
      </c>
      <c r="J49" s="8"/>
      <c r="K49" s="8">
        <v>0</v>
      </c>
      <c r="L49" s="8"/>
      <c r="M49" s="8">
        <v>-1875000</v>
      </c>
      <c r="N49" s="8"/>
      <c r="O49" s="8">
        <v>6789982811</v>
      </c>
      <c r="P49" s="8"/>
      <c r="Q49" s="8">
        <v>1875000</v>
      </c>
      <c r="R49" s="8"/>
      <c r="S49" s="8">
        <v>3490</v>
      </c>
      <c r="T49" s="8"/>
      <c r="U49" s="8">
        <v>5911612875</v>
      </c>
      <c r="V49" s="8"/>
      <c r="W49" s="8">
        <v>6504814687.5</v>
      </c>
      <c r="Y49" s="1">
        <v>3.5439996621392309E-4</v>
      </c>
      <c r="AA49" s="43"/>
    </row>
    <row r="50" spans="1:27" ht="21" x14ac:dyDescent="0.2">
      <c r="A50" s="3" t="s">
        <v>112</v>
      </c>
      <c r="C50" s="8">
        <v>43200000</v>
      </c>
      <c r="D50" s="8"/>
      <c r="E50" s="8">
        <v>157523645818</v>
      </c>
      <c r="F50" s="8"/>
      <c r="G50" s="8">
        <v>172630699200</v>
      </c>
      <c r="H50" s="8"/>
      <c r="I50" s="8">
        <v>0</v>
      </c>
      <c r="J50" s="8"/>
      <c r="K50" s="8">
        <v>0</v>
      </c>
      <c r="L50" s="8"/>
      <c r="M50" s="8">
        <v>-20000000</v>
      </c>
      <c r="N50" s="8"/>
      <c r="O50" s="8">
        <v>70023664256</v>
      </c>
      <c r="P50" s="8"/>
      <c r="Q50" s="8">
        <v>23200000</v>
      </c>
      <c r="R50" s="8"/>
      <c r="S50" s="8">
        <v>3672</v>
      </c>
      <c r="T50" s="8"/>
      <c r="U50" s="8">
        <v>84596032014</v>
      </c>
      <c r="V50" s="8"/>
      <c r="W50" s="8">
        <v>84683517120</v>
      </c>
      <c r="Y50" s="1">
        <v>4.6137879475454582E-3</v>
      </c>
      <c r="AA50" s="43"/>
    </row>
    <row r="51" spans="1:27" ht="21" x14ac:dyDescent="0.2">
      <c r="A51" s="3" t="s">
        <v>118</v>
      </c>
      <c r="C51" s="8">
        <v>2400000</v>
      </c>
      <c r="D51" s="8"/>
      <c r="E51" s="8">
        <v>10050918567</v>
      </c>
      <c r="F51" s="8"/>
      <c r="G51" s="8">
        <v>9521408520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2400000</v>
      </c>
      <c r="R51" s="8"/>
      <c r="S51" s="8">
        <v>3465</v>
      </c>
      <c r="T51" s="8"/>
      <c r="U51" s="8">
        <v>10050918567</v>
      </c>
      <c r="V51" s="8"/>
      <c r="W51" s="8">
        <v>8266519800</v>
      </c>
      <c r="Y51" s="1">
        <v>4.5038244416962511E-4</v>
      </c>
      <c r="AA51" s="43"/>
    </row>
    <row r="52" spans="1:27" ht="21" x14ac:dyDescent="0.2">
      <c r="A52" s="3" t="s">
        <v>119</v>
      </c>
      <c r="C52" s="8">
        <v>7600000</v>
      </c>
      <c r="D52" s="8"/>
      <c r="E52" s="8">
        <v>29590844022</v>
      </c>
      <c r="F52" s="8"/>
      <c r="G52" s="8">
        <v>27914912100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7600000</v>
      </c>
      <c r="R52" s="8"/>
      <c r="S52" s="8">
        <v>3924</v>
      </c>
      <c r="T52" s="8"/>
      <c r="U52" s="8">
        <v>29590844022</v>
      </c>
      <c r="V52" s="8"/>
      <c r="W52" s="8">
        <v>29644956720</v>
      </c>
      <c r="Y52" s="1">
        <v>1.6151377348489933E-3</v>
      </c>
      <c r="AA52" s="43"/>
    </row>
    <row r="53" spans="1:27" ht="21" x14ac:dyDescent="0.2">
      <c r="A53" s="3" t="s">
        <v>113</v>
      </c>
      <c r="C53" s="8">
        <v>277345</v>
      </c>
      <c r="D53" s="8"/>
      <c r="E53" s="8">
        <v>672075346</v>
      </c>
      <c r="F53" s="8"/>
      <c r="G53" s="8">
        <v>650088331.91550004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277345</v>
      </c>
      <c r="R53" s="8"/>
      <c r="S53" s="8">
        <v>2294</v>
      </c>
      <c r="T53" s="8"/>
      <c r="U53" s="8">
        <v>672075346</v>
      </c>
      <c r="V53" s="8"/>
      <c r="W53" s="8">
        <v>632443864.8915</v>
      </c>
      <c r="Y53" s="1">
        <v>3.4457258987018686E-5</v>
      </c>
      <c r="AA53" s="43"/>
    </row>
    <row r="54" spans="1:27" ht="21" x14ac:dyDescent="0.2">
      <c r="A54" s="3" t="s">
        <v>114</v>
      </c>
      <c r="C54" s="8">
        <v>12587513</v>
      </c>
      <c r="D54" s="8"/>
      <c r="E54" s="8">
        <v>19944524294</v>
      </c>
      <c r="F54" s="8"/>
      <c r="G54" s="8">
        <v>18230883402.675999</v>
      </c>
      <c r="H54" s="8"/>
      <c r="I54" s="8">
        <v>0</v>
      </c>
      <c r="J54" s="8"/>
      <c r="K54" s="8">
        <v>0</v>
      </c>
      <c r="L54" s="8"/>
      <c r="M54" s="8">
        <v>-12587513</v>
      </c>
      <c r="N54" s="8"/>
      <c r="O54" s="8">
        <v>15703334712</v>
      </c>
      <c r="P54" s="8"/>
      <c r="Q54" s="8">
        <v>0</v>
      </c>
      <c r="R54" s="8"/>
      <c r="S54" s="8">
        <v>0</v>
      </c>
      <c r="T54" s="8"/>
      <c r="U54" s="8">
        <v>0</v>
      </c>
      <c r="V54" s="8"/>
      <c r="W54" s="8">
        <v>0</v>
      </c>
      <c r="Y54" s="1">
        <v>0</v>
      </c>
      <c r="AA54" s="43"/>
    </row>
    <row r="55" spans="1:27" ht="21" x14ac:dyDescent="0.2">
      <c r="A55" s="3" t="s">
        <v>115</v>
      </c>
      <c r="C55" s="8">
        <v>750000</v>
      </c>
      <c r="D55" s="8"/>
      <c r="E55" s="8">
        <v>2335368591</v>
      </c>
      <c r="F55" s="8"/>
      <c r="G55" s="8">
        <v>3129766425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750000</v>
      </c>
      <c r="R55" s="8"/>
      <c r="S55" s="8">
        <v>3663</v>
      </c>
      <c r="T55" s="8"/>
      <c r="U55" s="8">
        <v>2335368591</v>
      </c>
      <c r="V55" s="8"/>
      <c r="W55" s="8">
        <v>2730903862.5</v>
      </c>
      <c r="Y55" s="1">
        <v>1.4878705744889403E-4</v>
      </c>
      <c r="AA55" s="43"/>
    </row>
    <row r="56" spans="1:27" ht="21" x14ac:dyDescent="0.2">
      <c r="A56" s="3" t="s">
        <v>85</v>
      </c>
      <c r="C56" s="8">
        <v>800000</v>
      </c>
      <c r="D56" s="8"/>
      <c r="E56" s="8">
        <v>10970752404</v>
      </c>
      <c r="F56" s="8"/>
      <c r="G56" s="8">
        <v>15586704000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800000</v>
      </c>
      <c r="R56" s="8"/>
      <c r="S56" s="8">
        <v>17200</v>
      </c>
      <c r="T56" s="8"/>
      <c r="U56" s="8">
        <v>10970752404</v>
      </c>
      <c r="V56" s="8"/>
      <c r="W56" s="8">
        <v>13678128000</v>
      </c>
      <c r="Y56" s="1">
        <v>7.452215526423812E-4</v>
      </c>
      <c r="AA56" s="43"/>
    </row>
    <row r="57" spans="1:27" ht="21" x14ac:dyDescent="0.2">
      <c r="A57" s="3" t="s">
        <v>111</v>
      </c>
      <c r="C57" s="8">
        <v>15000000</v>
      </c>
      <c r="D57" s="8"/>
      <c r="E57" s="8">
        <v>6502748626</v>
      </c>
      <c r="F57" s="8"/>
      <c r="G57" s="8">
        <v>8663145750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15000000</v>
      </c>
      <c r="R57" s="8"/>
      <c r="S57" s="8">
        <v>522.9</v>
      </c>
      <c r="T57" s="8"/>
      <c r="U57" s="8">
        <v>6502748626</v>
      </c>
      <c r="V57" s="8"/>
      <c r="W57" s="8">
        <v>7796831175</v>
      </c>
      <c r="Y57" s="1">
        <v>4.2479253256907826E-4</v>
      </c>
      <c r="AA57" s="43"/>
    </row>
    <row r="58" spans="1:27" ht="21.75" thickBot="1" x14ac:dyDescent="0.25">
      <c r="A58" s="3" t="s">
        <v>105</v>
      </c>
      <c r="C58" s="8">
        <v>24000000</v>
      </c>
      <c r="D58" s="8"/>
      <c r="E58" s="8">
        <v>152371879163</v>
      </c>
      <c r="F58" s="8"/>
      <c r="G58" s="8">
        <v>163660392000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24000000</v>
      </c>
      <c r="R58" s="8"/>
      <c r="S58" s="8">
        <v>6230</v>
      </c>
      <c r="T58" s="8"/>
      <c r="U58" s="8">
        <v>152371879163</v>
      </c>
      <c r="V58" s="8"/>
      <c r="W58" s="8">
        <v>148630356000</v>
      </c>
      <c r="Y58" s="1">
        <v>8.0977853598175019E-3</v>
      </c>
      <c r="AA58" s="43"/>
    </row>
    <row r="59" spans="1:27" s="3" customFormat="1" ht="21.75" thickBot="1" x14ac:dyDescent="0.25">
      <c r="E59" s="10">
        <f>SUM(E9:E58)</f>
        <v>10980490119753</v>
      </c>
      <c r="G59" s="10">
        <f>SUM(G9:G58)</f>
        <v>19050983701663.301</v>
      </c>
      <c r="I59" s="3" t="s">
        <v>15</v>
      </c>
      <c r="K59" s="10">
        <f>SUM(K9:K58)</f>
        <v>56848979165</v>
      </c>
      <c r="M59" s="3" t="s">
        <v>15</v>
      </c>
      <c r="O59" s="10">
        <f>SUM(O9:O58)</f>
        <v>928784419080.7688</v>
      </c>
      <c r="Q59" s="44"/>
      <c r="S59" s="3" t="s">
        <v>15</v>
      </c>
      <c r="U59" s="10">
        <f>SUM(U9:U58)</f>
        <v>10359826344462</v>
      </c>
      <c r="W59" s="10">
        <f>SUM(W9:W58)</f>
        <v>17338521417390.289</v>
      </c>
      <c r="Y59" s="11">
        <f>SUM(Y9:Y58)</f>
        <v>0.9446497248154696</v>
      </c>
    </row>
    <row r="60" spans="1:27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0"/>
  <sheetViews>
    <sheetView rightToLeft="1" topLeftCell="A43" zoomScale="85" zoomScaleNormal="85" workbookViewId="0">
      <selection activeCell="I62" sqref="I62"/>
    </sheetView>
  </sheetViews>
  <sheetFormatPr defaultRowHeight="18.75" x14ac:dyDescent="0.2"/>
  <cols>
    <col min="1" max="1" width="37.375" style="50" bestFit="1" customWidth="1"/>
    <col min="2" max="2" width="0.875" style="50" customWidth="1"/>
    <col min="3" max="3" width="16.625" style="50" customWidth="1"/>
    <col min="4" max="4" width="0.875" style="50" customWidth="1"/>
    <col min="5" max="5" width="20.125" style="50" customWidth="1"/>
    <col min="6" max="6" width="0.875" style="50" customWidth="1"/>
    <col min="7" max="7" width="20.125" style="50" customWidth="1"/>
    <col min="8" max="8" width="0.875" style="50" customWidth="1"/>
    <col min="9" max="9" width="30.25" style="50" bestFit="1" customWidth="1"/>
    <col min="10" max="10" width="0.875" style="50" customWidth="1"/>
    <col min="11" max="11" width="16.625" style="50" customWidth="1"/>
    <col min="12" max="12" width="0.875" style="50" customWidth="1"/>
    <col min="13" max="13" width="20.125" style="50" customWidth="1"/>
    <col min="14" max="14" width="0.875" style="50" customWidth="1"/>
    <col min="15" max="15" width="20.125" style="50" customWidth="1"/>
    <col min="16" max="16" width="0.875" style="50" customWidth="1"/>
    <col min="17" max="17" width="29.75" style="50" customWidth="1"/>
    <col min="18" max="18" width="0.875" style="50" customWidth="1"/>
    <col min="19" max="16384" width="9" style="50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+سهام!A2</f>
        <v>صندوق سرمایه‌گذاری بخشی صنایع مفید - سیمانو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23</v>
      </c>
      <c r="B3" s="66" t="s">
        <v>23</v>
      </c>
      <c r="C3" s="66" t="s">
        <v>23</v>
      </c>
      <c r="D3" s="66" t="s">
        <v>23</v>
      </c>
      <c r="E3" s="66" t="s">
        <v>23</v>
      </c>
      <c r="F3" s="66" t="s">
        <v>23</v>
      </c>
      <c r="G3" s="66" t="s">
        <v>23</v>
      </c>
      <c r="H3" s="66" t="s">
        <v>23</v>
      </c>
      <c r="I3" s="66" t="s">
        <v>23</v>
      </c>
      <c r="J3" s="66" t="s">
        <v>23</v>
      </c>
      <c r="K3" s="66" t="s">
        <v>23</v>
      </c>
      <c r="L3" s="66" t="s">
        <v>23</v>
      </c>
      <c r="M3" s="66" t="s">
        <v>23</v>
      </c>
      <c r="N3" s="66" t="s">
        <v>23</v>
      </c>
      <c r="O3" s="66" t="s">
        <v>23</v>
      </c>
      <c r="P3" s="66" t="s">
        <v>23</v>
      </c>
      <c r="Q3" s="66" t="s">
        <v>23</v>
      </c>
    </row>
    <row r="4" spans="1:17" ht="26.25" x14ac:dyDescent="0.2">
      <c r="A4" s="66" t="str">
        <f>+سهام!A4</f>
        <v>برای ماه منتهی به 1404/04/31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7" thickBot="1" x14ac:dyDescent="0.25">
      <c r="A7" s="67" t="s">
        <v>3</v>
      </c>
      <c r="C7" s="51" t="s">
        <v>7</v>
      </c>
      <c r="E7" s="51" t="s">
        <v>37</v>
      </c>
      <c r="G7" s="51" t="s">
        <v>38</v>
      </c>
      <c r="I7" s="51" t="s">
        <v>39</v>
      </c>
      <c r="K7" s="51" t="s">
        <v>7</v>
      </c>
      <c r="M7" s="51" t="s">
        <v>37</v>
      </c>
      <c r="O7" s="51" t="s">
        <v>38</v>
      </c>
      <c r="Q7" s="51" t="s">
        <v>39</v>
      </c>
    </row>
    <row r="8" spans="1:17" ht="21" x14ac:dyDescent="0.2">
      <c r="A8" s="3" t="s">
        <v>83</v>
      </c>
      <c r="C8" s="7">
        <v>11800000</v>
      </c>
      <c r="D8" s="7"/>
      <c r="E8" s="7">
        <v>30086911350</v>
      </c>
      <c r="F8" s="7"/>
      <c r="G8" s="7">
        <v>31693892580</v>
      </c>
      <c r="H8" s="7"/>
      <c r="I8" s="7">
        <v>-1606981230</v>
      </c>
      <c r="J8" s="7"/>
      <c r="K8" s="7">
        <v>11800000</v>
      </c>
      <c r="L8" s="7"/>
      <c r="M8" s="7">
        <v>30086911350</v>
      </c>
      <c r="N8" s="7"/>
      <c r="O8" s="7">
        <v>29809692346</v>
      </c>
      <c r="P8" s="7"/>
      <c r="Q8" s="7">
        <f>+M8-O8</f>
        <v>277219004</v>
      </c>
    </row>
    <row r="9" spans="1:17" ht="21" x14ac:dyDescent="0.2">
      <c r="A9" s="3" t="s">
        <v>96</v>
      </c>
      <c r="C9" s="7">
        <v>25892569</v>
      </c>
      <c r="D9" s="7"/>
      <c r="E9" s="7">
        <v>243486287708</v>
      </c>
      <c r="F9" s="7"/>
      <c r="G9" s="7">
        <v>259980194674</v>
      </c>
      <c r="H9" s="7"/>
      <c r="I9" s="7">
        <v>-16493906966</v>
      </c>
      <c r="J9" s="7"/>
      <c r="K9" s="7">
        <v>25892569</v>
      </c>
      <c r="L9" s="7"/>
      <c r="M9" s="7">
        <v>243486287708</v>
      </c>
      <c r="N9" s="7"/>
      <c r="O9" s="7">
        <v>110366723224</v>
      </c>
      <c r="P9" s="7"/>
      <c r="Q9" s="7">
        <f t="shared" ref="Q9:Q52" si="0">+M9-O9</f>
        <v>133119564484</v>
      </c>
    </row>
    <row r="10" spans="1:17" ht="21" x14ac:dyDescent="0.2">
      <c r="A10" s="3" t="s">
        <v>113</v>
      </c>
      <c r="C10" s="7">
        <v>277345</v>
      </c>
      <c r="D10" s="7"/>
      <c r="E10" s="7">
        <v>632443865</v>
      </c>
      <c r="F10" s="7"/>
      <c r="G10" s="7">
        <v>650088331</v>
      </c>
      <c r="H10" s="7"/>
      <c r="I10" s="7">
        <v>-17644466</v>
      </c>
      <c r="J10" s="7"/>
      <c r="K10" s="7">
        <v>277345</v>
      </c>
      <c r="L10" s="7"/>
      <c r="M10" s="7">
        <v>632443865</v>
      </c>
      <c r="N10" s="7"/>
      <c r="O10" s="7">
        <v>672075346</v>
      </c>
      <c r="P10" s="7"/>
      <c r="Q10" s="7">
        <f t="shared" si="0"/>
        <v>-39631481</v>
      </c>
    </row>
    <row r="11" spans="1:17" ht="21" x14ac:dyDescent="0.2">
      <c r="A11" s="3" t="s">
        <v>55</v>
      </c>
      <c r="C11" s="7">
        <v>10435814</v>
      </c>
      <c r="D11" s="7"/>
      <c r="E11" s="7">
        <v>328535741115</v>
      </c>
      <c r="F11" s="7"/>
      <c r="G11" s="7">
        <v>355320648430</v>
      </c>
      <c r="H11" s="7"/>
      <c r="I11" s="7">
        <v>-26784907315</v>
      </c>
      <c r="J11" s="7"/>
      <c r="K11" s="7">
        <v>10435814</v>
      </c>
      <c r="L11" s="7"/>
      <c r="M11" s="7">
        <v>328535741115</v>
      </c>
      <c r="N11" s="7"/>
      <c r="O11" s="7">
        <v>253118790220</v>
      </c>
      <c r="P11" s="7"/>
      <c r="Q11" s="7">
        <f t="shared" si="0"/>
        <v>75416950895</v>
      </c>
    </row>
    <row r="12" spans="1:17" ht="21" x14ac:dyDescent="0.2">
      <c r="A12" s="3" t="s">
        <v>116</v>
      </c>
      <c r="C12" s="7">
        <v>5913162</v>
      </c>
      <c r="D12" s="7"/>
      <c r="E12" s="7">
        <v>382656412465</v>
      </c>
      <c r="F12" s="7"/>
      <c r="G12" s="7">
        <v>411138700961</v>
      </c>
      <c r="H12" s="7"/>
      <c r="I12" s="7">
        <v>-28482288496</v>
      </c>
      <c r="J12" s="7"/>
      <c r="K12" s="7">
        <v>5913162</v>
      </c>
      <c r="L12" s="7"/>
      <c r="M12" s="7">
        <v>382656412465</v>
      </c>
      <c r="N12" s="7"/>
      <c r="O12" s="7">
        <v>364287681335</v>
      </c>
      <c r="P12" s="7"/>
      <c r="Q12" s="7">
        <f t="shared" si="0"/>
        <v>18368731130</v>
      </c>
    </row>
    <row r="13" spans="1:17" ht="21" x14ac:dyDescent="0.2">
      <c r="A13" s="3" t="s">
        <v>52</v>
      </c>
      <c r="C13" s="7">
        <v>11509</v>
      </c>
      <c r="D13" s="7"/>
      <c r="E13" s="7">
        <v>546284899</v>
      </c>
      <c r="F13" s="7"/>
      <c r="G13" s="7">
        <v>15251372962</v>
      </c>
      <c r="H13" s="7"/>
      <c r="I13" s="7">
        <v>-14705088063</v>
      </c>
      <c r="J13" s="7"/>
      <c r="K13" s="7">
        <v>11509</v>
      </c>
      <c r="L13" s="7"/>
      <c r="M13" s="7">
        <v>546284899</v>
      </c>
      <c r="N13" s="7"/>
      <c r="O13" s="7">
        <v>459908961</v>
      </c>
      <c r="P13" s="7"/>
      <c r="Q13" s="7">
        <f t="shared" si="0"/>
        <v>86375938</v>
      </c>
    </row>
    <row r="14" spans="1:17" ht="21" x14ac:dyDescent="0.2">
      <c r="A14" s="3" t="s">
        <v>66</v>
      </c>
      <c r="C14" s="7">
        <v>6065000</v>
      </c>
      <c r="D14" s="7"/>
      <c r="E14" s="7">
        <v>109002751560</v>
      </c>
      <c r="F14" s="7"/>
      <c r="G14" s="7">
        <v>114521767760</v>
      </c>
      <c r="H14" s="7"/>
      <c r="I14" s="7">
        <v>-5519016200</v>
      </c>
      <c r="J14" s="7"/>
      <c r="K14" s="7">
        <v>6065000</v>
      </c>
      <c r="L14" s="7"/>
      <c r="M14" s="7">
        <v>109002751560</v>
      </c>
      <c r="N14" s="7"/>
      <c r="O14" s="7">
        <v>92656000742</v>
      </c>
      <c r="P14" s="7"/>
      <c r="Q14" s="7">
        <f t="shared" si="0"/>
        <v>16346750818</v>
      </c>
    </row>
    <row r="15" spans="1:17" ht="21" x14ac:dyDescent="0.2">
      <c r="A15" s="3" t="s">
        <v>76</v>
      </c>
      <c r="C15" s="7">
        <v>11000000</v>
      </c>
      <c r="D15" s="7"/>
      <c r="E15" s="7">
        <v>207975141000</v>
      </c>
      <c r="F15" s="7"/>
      <c r="G15" s="7">
        <v>204257394000</v>
      </c>
      <c r="H15" s="7"/>
      <c r="I15" s="7">
        <v>3717747000</v>
      </c>
      <c r="J15" s="7"/>
      <c r="K15" s="7">
        <v>11000000</v>
      </c>
      <c r="L15" s="7"/>
      <c r="M15" s="7">
        <v>207975141000</v>
      </c>
      <c r="N15" s="7"/>
      <c r="O15" s="7">
        <v>121242533038</v>
      </c>
      <c r="P15" s="7"/>
      <c r="Q15" s="7">
        <f t="shared" si="0"/>
        <v>86732607962</v>
      </c>
    </row>
    <row r="16" spans="1:17" ht="21" x14ac:dyDescent="0.2">
      <c r="A16" s="3" t="s">
        <v>59</v>
      </c>
      <c r="C16" s="7">
        <v>4120944</v>
      </c>
      <c r="D16" s="7"/>
      <c r="E16" s="7">
        <v>109005852837</v>
      </c>
      <c r="F16" s="7"/>
      <c r="G16" s="7">
        <v>129709148811</v>
      </c>
      <c r="H16" s="7"/>
      <c r="I16" s="7">
        <v>-20703295974</v>
      </c>
      <c r="J16" s="7"/>
      <c r="K16" s="7">
        <v>4120944</v>
      </c>
      <c r="L16" s="7"/>
      <c r="M16" s="7">
        <v>109005852837</v>
      </c>
      <c r="N16" s="7"/>
      <c r="O16" s="7">
        <v>76971814161</v>
      </c>
      <c r="P16" s="7"/>
      <c r="Q16" s="7">
        <f t="shared" si="0"/>
        <v>32034038676</v>
      </c>
    </row>
    <row r="17" spans="1:17" ht="21" x14ac:dyDescent="0.2">
      <c r="A17" s="3" t="s">
        <v>64</v>
      </c>
      <c r="C17" s="7">
        <v>96000000</v>
      </c>
      <c r="D17" s="7"/>
      <c r="E17" s="7">
        <v>1866587328000</v>
      </c>
      <c r="F17" s="7"/>
      <c r="G17" s="7">
        <v>2012593392000</v>
      </c>
      <c r="H17" s="7"/>
      <c r="I17" s="7">
        <v>-146006064000</v>
      </c>
      <c r="J17" s="7"/>
      <c r="K17" s="7">
        <v>96000000</v>
      </c>
      <c r="L17" s="7"/>
      <c r="M17" s="7">
        <v>1866587328000</v>
      </c>
      <c r="N17" s="7"/>
      <c r="O17" s="7">
        <v>1366323387409</v>
      </c>
      <c r="P17" s="7"/>
      <c r="Q17" s="7">
        <f t="shared" si="0"/>
        <v>500263940591</v>
      </c>
    </row>
    <row r="18" spans="1:17" ht="21" x14ac:dyDescent="0.2">
      <c r="A18" s="3" t="s">
        <v>97</v>
      </c>
      <c r="C18" s="7">
        <v>366258</v>
      </c>
      <c r="D18" s="7"/>
      <c r="E18" s="7">
        <v>68847294443</v>
      </c>
      <c r="F18" s="7"/>
      <c r="G18" s="7">
        <v>70246785862</v>
      </c>
      <c r="H18" s="7"/>
      <c r="I18" s="7">
        <v>-1399491419</v>
      </c>
      <c r="J18" s="7"/>
      <c r="K18" s="7">
        <v>366258</v>
      </c>
      <c r="L18" s="7"/>
      <c r="M18" s="7">
        <v>68847294443</v>
      </c>
      <c r="N18" s="7"/>
      <c r="O18" s="7">
        <v>73695334065</v>
      </c>
      <c r="P18" s="7"/>
      <c r="Q18" s="7">
        <f t="shared" si="0"/>
        <v>-4848039622</v>
      </c>
    </row>
    <row r="19" spans="1:17" ht="21" x14ac:dyDescent="0.2">
      <c r="A19" s="3" t="s">
        <v>61</v>
      </c>
      <c r="C19" s="7">
        <v>9007108</v>
      </c>
      <c r="D19" s="7"/>
      <c r="E19" s="7">
        <v>618061189282</v>
      </c>
      <c r="F19" s="7"/>
      <c r="G19" s="7">
        <v>603646028992</v>
      </c>
      <c r="H19" s="7"/>
      <c r="I19" s="7">
        <v>14415160290</v>
      </c>
      <c r="J19" s="7"/>
      <c r="K19" s="7">
        <v>9007108</v>
      </c>
      <c r="L19" s="7"/>
      <c r="M19" s="7">
        <v>618061189282</v>
      </c>
      <c r="N19" s="7"/>
      <c r="O19" s="7">
        <v>570224079033</v>
      </c>
      <c r="P19" s="7"/>
      <c r="Q19" s="7">
        <f t="shared" si="0"/>
        <v>47837110249</v>
      </c>
    </row>
    <row r="20" spans="1:17" ht="21" x14ac:dyDescent="0.2">
      <c r="A20" s="3" t="s">
        <v>108</v>
      </c>
      <c r="C20" s="7">
        <v>24000000</v>
      </c>
      <c r="D20" s="7"/>
      <c r="E20" s="7">
        <v>148630356000</v>
      </c>
      <c r="F20" s="7"/>
      <c r="G20" s="7">
        <v>163660392000</v>
      </c>
      <c r="H20" s="7"/>
      <c r="I20" s="7">
        <v>-15030036000</v>
      </c>
      <c r="J20" s="7"/>
      <c r="K20" s="7">
        <v>24000000</v>
      </c>
      <c r="L20" s="7"/>
      <c r="M20" s="7">
        <v>148630356000</v>
      </c>
      <c r="N20" s="7"/>
      <c r="O20" s="7">
        <v>152371879163</v>
      </c>
      <c r="P20" s="7"/>
      <c r="Q20" s="7">
        <f t="shared" si="0"/>
        <v>-3741523163</v>
      </c>
    </row>
    <row r="21" spans="1:17" ht="21" x14ac:dyDescent="0.2">
      <c r="A21" s="3" t="s">
        <v>63</v>
      </c>
      <c r="C21" s="7">
        <v>3798549</v>
      </c>
      <c r="D21" s="7"/>
      <c r="E21" s="7">
        <v>121132400081</v>
      </c>
      <c r="F21" s="7"/>
      <c r="G21" s="7">
        <v>119999815893</v>
      </c>
      <c r="H21" s="7"/>
      <c r="I21" s="7">
        <v>1132584188</v>
      </c>
      <c r="J21" s="7"/>
      <c r="K21" s="7">
        <v>3798549</v>
      </c>
      <c r="L21" s="7"/>
      <c r="M21" s="7">
        <v>121132400081</v>
      </c>
      <c r="N21" s="7"/>
      <c r="O21" s="7">
        <v>131654605012</v>
      </c>
      <c r="P21" s="7"/>
      <c r="Q21" s="7">
        <f t="shared" si="0"/>
        <v>-10522204931</v>
      </c>
    </row>
    <row r="22" spans="1:17" ht="21" x14ac:dyDescent="0.2">
      <c r="A22" s="3" t="s">
        <v>109</v>
      </c>
      <c r="C22" s="7">
        <v>7823844</v>
      </c>
      <c r="D22" s="7"/>
      <c r="E22" s="7">
        <v>999459811395</v>
      </c>
      <c r="F22" s="7"/>
      <c r="G22" s="7">
        <v>964835924674</v>
      </c>
      <c r="H22" s="7"/>
      <c r="I22" s="7">
        <v>34623886721</v>
      </c>
      <c r="J22" s="7"/>
      <c r="K22" s="7">
        <v>7823844</v>
      </c>
      <c r="L22" s="7"/>
      <c r="M22" s="7">
        <v>999459811395</v>
      </c>
      <c r="N22" s="7"/>
      <c r="O22" s="7">
        <v>476883985719</v>
      </c>
      <c r="P22" s="7"/>
      <c r="Q22" s="7">
        <f t="shared" si="0"/>
        <v>522575825676</v>
      </c>
    </row>
    <row r="23" spans="1:17" ht="21" x14ac:dyDescent="0.2">
      <c r="A23" s="3" t="s">
        <v>74</v>
      </c>
      <c r="C23" s="7">
        <v>8000000</v>
      </c>
      <c r="D23" s="7"/>
      <c r="E23" s="7">
        <v>358732764000</v>
      </c>
      <c r="F23" s="7"/>
      <c r="G23" s="7">
        <v>421750128354</v>
      </c>
      <c r="H23" s="7"/>
      <c r="I23" s="7">
        <v>-63017364354</v>
      </c>
      <c r="J23" s="7"/>
      <c r="K23" s="7">
        <v>8000000</v>
      </c>
      <c r="L23" s="7"/>
      <c r="M23" s="7">
        <v>358732764000</v>
      </c>
      <c r="N23" s="7"/>
      <c r="O23" s="7">
        <v>313165511824</v>
      </c>
      <c r="P23" s="7"/>
      <c r="Q23" s="7">
        <f t="shared" si="0"/>
        <v>45567252176</v>
      </c>
    </row>
    <row r="24" spans="1:17" ht="21" x14ac:dyDescent="0.2">
      <c r="A24" s="3" t="s">
        <v>118</v>
      </c>
      <c r="C24" s="7">
        <v>2400000</v>
      </c>
      <c r="D24" s="7"/>
      <c r="E24" s="7">
        <v>8266519800</v>
      </c>
      <c r="F24" s="7"/>
      <c r="G24" s="7">
        <v>9521408520</v>
      </c>
      <c r="H24" s="7"/>
      <c r="I24" s="7">
        <v>-1254888720</v>
      </c>
      <c r="J24" s="7"/>
      <c r="K24" s="7">
        <v>2400000</v>
      </c>
      <c r="L24" s="7"/>
      <c r="M24" s="7">
        <v>8266519800</v>
      </c>
      <c r="N24" s="7"/>
      <c r="O24" s="7">
        <v>10050918567</v>
      </c>
      <c r="P24" s="7"/>
      <c r="Q24" s="7">
        <f t="shared" si="0"/>
        <v>-1784398767</v>
      </c>
    </row>
    <row r="25" spans="1:17" ht="21" x14ac:dyDescent="0.2">
      <c r="A25" s="3" t="s">
        <v>78</v>
      </c>
      <c r="C25" s="7">
        <v>15100164</v>
      </c>
      <c r="D25" s="7"/>
      <c r="E25" s="7">
        <v>686872152788</v>
      </c>
      <c r="F25" s="7"/>
      <c r="G25" s="7">
        <v>740992891337</v>
      </c>
      <c r="H25" s="7"/>
      <c r="I25" s="7">
        <v>-54120738549</v>
      </c>
      <c r="J25" s="7"/>
      <c r="K25" s="7">
        <v>15100164</v>
      </c>
      <c r="L25" s="7"/>
      <c r="M25" s="7">
        <v>686872152788</v>
      </c>
      <c r="N25" s="7"/>
      <c r="O25" s="7">
        <v>518200387828</v>
      </c>
      <c r="P25" s="7"/>
      <c r="Q25" s="7">
        <f t="shared" si="0"/>
        <v>168671764960</v>
      </c>
    </row>
    <row r="26" spans="1:17" ht="21" x14ac:dyDescent="0.2">
      <c r="A26" s="3" t="s">
        <v>110</v>
      </c>
      <c r="C26" s="7">
        <v>7000000</v>
      </c>
      <c r="D26" s="7"/>
      <c r="E26" s="7">
        <v>102078994500</v>
      </c>
      <c r="F26" s="7"/>
      <c r="G26" s="7">
        <v>109145107502</v>
      </c>
      <c r="H26" s="7"/>
      <c r="I26" s="7">
        <v>-7066113002</v>
      </c>
      <c r="J26" s="7"/>
      <c r="K26" s="7">
        <v>7000000</v>
      </c>
      <c r="L26" s="7"/>
      <c r="M26" s="7">
        <v>102078994500</v>
      </c>
      <c r="N26" s="7"/>
      <c r="O26" s="7">
        <v>95750350007</v>
      </c>
      <c r="P26" s="7"/>
      <c r="Q26" s="7">
        <f t="shared" si="0"/>
        <v>6328644493</v>
      </c>
    </row>
    <row r="27" spans="1:17" ht="21" x14ac:dyDescent="0.2">
      <c r="A27" s="3" t="s">
        <v>65</v>
      </c>
      <c r="C27" s="7">
        <v>2660301</v>
      </c>
      <c r="D27" s="7"/>
      <c r="E27" s="7">
        <v>75103010737</v>
      </c>
      <c r="F27" s="7"/>
      <c r="G27" s="7">
        <v>88723796370</v>
      </c>
      <c r="H27" s="7"/>
      <c r="I27" s="7">
        <v>-13620785633</v>
      </c>
      <c r="J27" s="7"/>
      <c r="K27" s="7">
        <v>2660301</v>
      </c>
      <c r="L27" s="7"/>
      <c r="M27" s="7">
        <v>75103010737</v>
      </c>
      <c r="N27" s="7"/>
      <c r="O27" s="7">
        <v>60293966369</v>
      </c>
      <c r="P27" s="7"/>
      <c r="Q27" s="7">
        <f t="shared" si="0"/>
        <v>14809044368</v>
      </c>
    </row>
    <row r="28" spans="1:17" ht="21" x14ac:dyDescent="0.2">
      <c r="A28" s="3" t="s">
        <v>60</v>
      </c>
      <c r="C28" s="7">
        <v>5746206</v>
      </c>
      <c r="D28" s="7"/>
      <c r="E28" s="7">
        <v>289884815770</v>
      </c>
      <c r="F28" s="7"/>
      <c r="G28" s="7">
        <v>347915829426</v>
      </c>
      <c r="H28" s="7"/>
      <c r="I28" s="7">
        <v>-58031013656</v>
      </c>
      <c r="J28" s="7"/>
      <c r="K28" s="7">
        <v>5746206</v>
      </c>
      <c r="L28" s="7"/>
      <c r="M28" s="7">
        <v>289884815770</v>
      </c>
      <c r="N28" s="7"/>
      <c r="O28" s="7">
        <v>273237723807</v>
      </c>
      <c r="P28" s="7"/>
      <c r="Q28" s="7">
        <f t="shared" si="0"/>
        <v>16647091963</v>
      </c>
    </row>
    <row r="29" spans="1:17" ht="21" x14ac:dyDescent="0.2">
      <c r="A29" s="3" t="s">
        <v>75</v>
      </c>
      <c r="C29" s="7">
        <v>8300000</v>
      </c>
      <c r="D29" s="7"/>
      <c r="E29" s="7">
        <v>1008885202200</v>
      </c>
      <c r="F29" s="7"/>
      <c r="G29" s="7">
        <v>1019848883459</v>
      </c>
      <c r="H29" s="7"/>
      <c r="I29" s="7">
        <v>-10963681259</v>
      </c>
      <c r="J29" s="7"/>
      <c r="K29" s="7">
        <v>8300000</v>
      </c>
      <c r="L29" s="7"/>
      <c r="M29" s="7">
        <v>1008885202200</v>
      </c>
      <c r="N29" s="7"/>
      <c r="O29" s="7">
        <v>628779369157</v>
      </c>
      <c r="P29" s="7"/>
      <c r="Q29" s="7">
        <f t="shared" si="0"/>
        <v>380105833043</v>
      </c>
    </row>
    <row r="30" spans="1:17" ht="21" x14ac:dyDescent="0.2">
      <c r="A30" s="3" t="s">
        <v>112</v>
      </c>
      <c r="C30" s="7">
        <v>23200000</v>
      </c>
      <c r="D30" s="7"/>
      <c r="E30" s="7">
        <v>84683517120</v>
      </c>
      <c r="F30" s="7"/>
      <c r="G30" s="7">
        <v>99703085396</v>
      </c>
      <c r="H30" s="7"/>
      <c r="I30" s="7">
        <v>-15019568276</v>
      </c>
      <c r="J30" s="7"/>
      <c r="K30" s="7">
        <v>23200000</v>
      </c>
      <c r="L30" s="7"/>
      <c r="M30" s="7">
        <v>84683517120</v>
      </c>
      <c r="N30" s="7"/>
      <c r="O30" s="7">
        <v>84596032014</v>
      </c>
      <c r="P30" s="7"/>
      <c r="Q30" s="7">
        <f t="shared" si="0"/>
        <v>87485106</v>
      </c>
    </row>
    <row r="31" spans="1:17" ht="21" x14ac:dyDescent="0.2">
      <c r="A31" s="3" t="s">
        <v>77</v>
      </c>
      <c r="C31" s="7">
        <v>55483951</v>
      </c>
      <c r="D31" s="7"/>
      <c r="E31" s="7">
        <v>366221374704</v>
      </c>
      <c r="F31" s="7"/>
      <c r="G31" s="7">
        <v>332577543594</v>
      </c>
      <c r="H31" s="7"/>
      <c r="I31" s="7">
        <v>33643831110</v>
      </c>
      <c r="J31" s="7"/>
      <c r="K31" s="7">
        <v>55483951</v>
      </c>
      <c r="L31" s="7"/>
      <c r="M31" s="7">
        <v>366221374704</v>
      </c>
      <c r="N31" s="7"/>
      <c r="O31" s="7">
        <v>222747137630</v>
      </c>
      <c r="P31" s="7"/>
      <c r="Q31" s="7">
        <f t="shared" si="0"/>
        <v>143474237074</v>
      </c>
    </row>
    <row r="32" spans="1:17" ht="21" x14ac:dyDescent="0.2">
      <c r="A32" s="3" t="s">
        <v>57</v>
      </c>
      <c r="C32" s="7">
        <v>14797487</v>
      </c>
      <c r="D32" s="7"/>
      <c r="E32" s="7">
        <v>886096783210</v>
      </c>
      <c r="F32" s="7"/>
      <c r="G32" s="7">
        <v>947499004830</v>
      </c>
      <c r="H32" s="7"/>
      <c r="I32" s="7">
        <v>-61402221620</v>
      </c>
      <c r="J32" s="7"/>
      <c r="K32" s="7">
        <v>14797487</v>
      </c>
      <c r="L32" s="7"/>
      <c r="M32" s="7">
        <v>886096783210</v>
      </c>
      <c r="N32" s="7"/>
      <c r="O32" s="7">
        <v>599394215772</v>
      </c>
      <c r="P32" s="7"/>
      <c r="Q32" s="7">
        <f t="shared" si="0"/>
        <v>286702567438</v>
      </c>
    </row>
    <row r="33" spans="1:17" ht="21" x14ac:dyDescent="0.2">
      <c r="A33" s="3" t="s">
        <v>72</v>
      </c>
      <c r="C33" s="7">
        <v>14536376</v>
      </c>
      <c r="D33" s="7"/>
      <c r="E33" s="7">
        <v>420202643087</v>
      </c>
      <c r="F33" s="7"/>
      <c r="G33" s="7">
        <v>436097516105</v>
      </c>
      <c r="H33" s="7"/>
      <c r="I33" s="7">
        <v>-15894873018</v>
      </c>
      <c r="J33" s="7"/>
      <c r="K33" s="7">
        <v>14536376</v>
      </c>
      <c r="L33" s="7"/>
      <c r="M33" s="7">
        <v>420202643087</v>
      </c>
      <c r="N33" s="7"/>
      <c r="O33" s="7">
        <v>367571785739</v>
      </c>
      <c r="P33" s="7"/>
      <c r="Q33" s="7">
        <f t="shared" si="0"/>
        <v>52630857348</v>
      </c>
    </row>
    <row r="34" spans="1:17" ht="21" x14ac:dyDescent="0.2">
      <c r="A34" s="3" t="s">
        <v>111</v>
      </c>
      <c r="C34" s="7">
        <v>15000000</v>
      </c>
      <c r="D34" s="7"/>
      <c r="E34" s="7">
        <v>7796831175</v>
      </c>
      <c r="F34" s="7"/>
      <c r="G34" s="7">
        <v>8663145750</v>
      </c>
      <c r="H34" s="7"/>
      <c r="I34" s="7">
        <v>-866314575</v>
      </c>
      <c r="J34" s="7"/>
      <c r="K34" s="7">
        <v>15000000</v>
      </c>
      <c r="L34" s="7"/>
      <c r="M34" s="7">
        <v>7796831175</v>
      </c>
      <c r="N34" s="7"/>
      <c r="O34" s="7">
        <v>6502748626</v>
      </c>
      <c r="P34" s="7"/>
      <c r="Q34" s="7">
        <f t="shared" si="0"/>
        <v>1294082549</v>
      </c>
    </row>
    <row r="35" spans="1:17" ht="21" x14ac:dyDescent="0.2">
      <c r="A35" s="3" t="s">
        <v>71</v>
      </c>
      <c r="C35" s="7">
        <v>38000000</v>
      </c>
      <c r="D35" s="7"/>
      <c r="E35" s="7">
        <v>597205359000</v>
      </c>
      <c r="F35" s="7"/>
      <c r="G35" s="7">
        <v>555276330000</v>
      </c>
      <c r="H35" s="7"/>
      <c r="I35" s="7">
        <v>41929029000</v>
      </c>
      <c r="J35" s="7"/>
      <c r="K35" s="7">
        <v>38000000</v>
      </c>
      <c r="L35" s="7"/>
      <c r="M35" s="7">
        <v>597205359000</v>
      </c>
      <c r="N35" s="7"/>
      <c r="O35" s="7">
        <v>383668154810</v>
      </c>
      <c r="P35" s="7"/>
      <c r="Q35" s="7">
        <f t="shared" si="0"/>
        <v>213537204190</v>
      </c>
    </row>
    <row r="36" spans="1:17" ht="21" x14ac:dyDescent="0.2">
      <c r="A36" s="3" t="s">
        <v>53</v>
      </c>
      <c r="C36" s="7">
        <v>26000000</v>
      </c>
      <c r="D36" s="7"/>
      <c r="E36" s="7">
        <v>420761484000</v>
      </c>
      <c r="F36" s="7"/>
      <c r="G36" s="7">
        <v>417401595000</v>
      </c>
      <c r="H36" s="7"/>
      <c r="I36" s="7">
        <v>3359889000</v>
      </c>
      <c r="J36" s="7"/>
      <c r="K36" s="7">
        <v>26000000</v>
      </c>
      <c r="L36" s="7"/>
      <c r="M36" s="7">
        <v>420761484000</v>
      </c>
      <c r="N36" s="7"/>
      <c r="O36" s="7">
        <v>271726999523</v>
      </c>
      <c r="P36" s="7"/>
      <c r="Q36" s="7">
        <f t="shared" si="0"/>
        <v>149034484477</v>
      </c>
    </row>
    <row r="37" spans="1:17" ht="21" x14ac:dyDescent="0.2">
      <c r="A37" s="3" t="s">
        <v>68</v>
      </c>
      <c r="C37" s="7">
        <v>168300000</v>
      </c>
      <c r="D37" s="7"/>
      <c r="E37" s="7">
        <v>1607739690150</v>
      </c>
      <c r="F37" s="7"/>
      <c r="G37" s="7">
        <v>1967016529448</v>
      </c>
      <c r="H37" s="7"/>
      <c r="I37" s="7">
        <v>-359276839298</v>
      </c>
      <c r="J37" s="7"/>
      <c r="K37" s="7">
        <v>168300000</v>
      </c>
      <c r="L37" s="7"/>
      <c r="M37" s="7">
        <v>1607739690150</v>
      </c>
      <c r="N37" s="7"/>
      <c r="O37" s="7">
        <v>1339340365419</v>
      </c>
      <c r="P37" s="7"/>
      <c r="Q37" s="7">
        <f t="shared" si="0"/>
        <v>268399324731</v>
      </c>
    </row>
    <row r="38" spans="1:17" ht="21" x14ac:dyDescent="0.2">
      <c r="A38" s="3" t="s">
        <v>90</v>
      </c>
      <c r="C38" s="7">
        <v>900000</v>
      </c>
      <c r="D38" s="7"/>
      <c r="E38" s="7">
        <v>3471222600</v>
      </c>
      <c r="F38" s="7"/>
      <c r="G38" s="7">
        <v>3834448470</v>
      </c>
      <c r="H38" s="7"/>
      <c r="I38" s="7">
        <v>-363225870</v>
      </c>
      <c r="J38" s="7"/>
      <c r="K38" s="7">
        <v>900000</v>
      </c>
      <c r="L38" s="7"/>
      <c r="M38" s="7">
        <v>3471222600</v>
      </c>
      <c r="N38" s="7"/>
      <c r="O38" s="7">
        <v>3252850910</v>
      </c>
      <c r="P38" s="7"/>
      <c r="Q38" s="7">
        <f t="shared" si="0"/>
        <v>218371690</v>
      </c>
    </row>
    <row r="39" spans="1:17" ht="21" x14ac:dyDescent="0.2">
      <c r="A39" s="3" t="s">
        <v>99</v>
      </c>
      <c r="C39" s="7">
        <v>26000000</v>
      </c>
      <c r="D39" s="7"/>
      <c r="E39" s="7">
        <v>83919689100</v>
      </c>
      <c r="F39" s="7"/>
      <c r="G39" s="7">
        <v>100654768927</v>
      </c>
      <c r="H39" s="7"/>
      <c r="I39" s="7">
        <v>-16735079827</v>
      </c>
      <c r="J39" s="7"/>
      <c r="K39" s="7">
        <v>26000000</v>
      </c>
      <c r="L39" s="7"/>
      <c r="M39" s="7">
        <v>83919689100</v>
      </c>
      <c r="N39" s="7"/>
      <c r="O39" s="7">
        <v>83691930218</v>
      </c>
      <c r="P39" s="7"/>
      <c r="Q39" s="7">
        <f t="shared" si="0"/>
        <v>227758882</v>
      </c>
    </row>
    <row r="40" spans="1:17" ht="21" x14ac:dyDescent="0.2">
      <c r="A40" s="3" t="s">
        <v>56</v>
      </c>
      <c r="C40" s="7">
        <v>141547251</v>
      </c>
      <c r="D40" s="7"/>
      <c r="E40" s="7">
        <v>2798623342197</v>
      </c>
      <c r="F40" s="7"/>
      <c r="G40" s="7">
        <v>2851218931308</v>
      </c>
      <c r="H40" s="7"/>
      <c r="I40" s="7">
        <v>-52595589111</v>
      </c>
      <c r="J40" s="7"/>
      <c r="K40" s="7">
        <v>141547251</v>
      </c>
      <c r="L40" s="7"/>
      <c r="M40" s="7">
        <v>2798623342197</v>
      </c>
      <c r="N40" s="7"/>
      <c r="O40" s="7">
        <v>1815539508207</v>
      </c>
      <c r="P40" s="7"/>
      <c r="Q40" s="7">
        <f t="shared" si="0"/>
        <v>983083833990</v>
      </c>
    </row>
    <row r="41" spans="1:17" ht="21" x14ac:dyDescent="0.2">
      <c r="A41" s="3" t="s">
        <v>62</v>
      </c>
      <c r="C41" s="7">
        <v>29818721</v>
      </c>
      <c r="D41" s="7"/>
      <c r="E41" s="7">
        <v>274182021393</v>
      </c>
      <c r="F41" s="7"/>
      <c r="G41" s="7">
        <v>291791071453</v>
      </c>
      <c r="H41" s="7"/>
      <c r="I41" s="7">
        <v>-17609050060</v>
      </c>
      <c r="J41" s="7"/>
      <c r="K41" s="7">
        <v>29818721</v>
      </c>
      <c r="L41" s="7"/>
      <c r="M41" s="7">
        <v>274182021393</v>
      </c>
      <c r="N41" s="7"/>
      <c r="O41" s="7">
        <v>248927626538</v>
      </c>
      <c r="P41" s="7"/>
      <c r="Q41" s="7">
        <f t="shared" si="0"/>
        <v>25254394855</v>
      </c>
    </row>
    <row r="42" spans="1:17" ht="21" x14ac:dyDescent="0.2">
      <c r="A42" s="3" t="s">
        <v>119</v>
      </c>
      <c r="C42" s="7">
        <v>7600000</v>
      </c>
      <c r="D42" s="7"/>
      <c r="E42" s="7">
        <v>29644956720</v>
      </c>
      <c r="F42" s="7"/>
      <c r="G42" s="7">
        <v>27914912100</v>
      </c>
      <c r="H42" s="7"/>
      <c r="I42" s="7">
        <v>1730044620</v>
      </c>
      <c r="J42" s="7"/>
      <c r="K42" s="7">
        <v>7600000</v>
      </c>
      <c r="L42" s="7"/>
      <c r="M42" s="7">
        <v>29644956720</v>
      </c>
      <c r="N42" s="7"/>
      <c r="O42" s="7">
        <v>29590844022</v>
      </c>
      <c r="P42" s="7"/>
      <c r="Q42" s="7">
        <f t="shared" si="0"/>
        <v>54112698</v>
      </c>
    </row>
    <row r="43" spans="1:17" ht="21" x14ac:dyDescent="0.2">
      <c r="A43" s="3" t="s">
        <v>85</v>
      </c>
      <c r="C43" s="7">
        <v>800000</v>
      </c>
      <c r="D43" s="7"/>
      <c r="E43" s="7">
        <v>13678128000</v>
      </c>
      <c r="F43" s="7"/>
      <c r="G43" s="7">
        <v>15586704000</v>
      </c>
      <c r="H43" s="7"/>
      <c r="I43" s="7">
        <v>-1908576000</v>
      </c>
      <c r="J43" s="7"/>
      <c r="K43" s="7">
        <v>800000</v>
      </c>
      <c r="L43" s="7"/>
      <c r="M43" s="7">
        <v>13678128000</v>
      </c>
      <c r="N43" s="7"/>
      <c r="O43" s="7">
        <v>10970752404</v>
      </c>
      <c r="P43" s="7"/>
      <c r="Q43" s="7">
        <f t="shared" si="0"/>
        <v>2707375596</v>
      </c>
    </row>
    <row r="44" spans="1:17" ht="21" x14ac:dyDescent="0.2">
      <c r="A44" s="3" t="s">
        <v>124</v>
      </c>
      <c r="C44" s="7">
        <v>1875000</v>
      </c>
      <c r="D44" s="7"/>
      <c r="E44" s="7">
        <v>6504814687</v>
      </c>
      <c r="F44" s="7"/>
      <c r="G44" s="7">
        <v>7027190437</v>
      </c>
      <c r="H44" s="7"/>
      <c r="I44" s="7">
        <v>-522375750</v>
      </c>
      <c r="J44" s="7"/>
      <c r="K44" s="7">
        <v>1875000</v>
      </c>
      <c r="L44" s="7"/>
      <c r="M44" s="7">
        <v>6504814687</v>
      </c>
      <c r="N44" s="7"/>
      <c r="O44" s="7">
        <v>5911612875</v>
      </c>
      <c r="P44" s="7"/>
      <c r="Q44" s="7">
        <f t="shared" si="0"/>
        <v>593201812</v>
      </c>
    </row>
    <row r="45" spans="1:17" ht="21" x14ac:dyDescent="0.2">
      <c r="A45" s="3" t="s">
        <v>58</v>
      </c>
      <c r="C45" s="7">
        <v>8143044</v>
      </c>
      <c r="D45" s="7"/>
      <c r="E45" s="7">
        <v>557474612211</v>
      </c>
      <c r="F45" s="7"/>
      <c r="G45" s="7">
        <v>550257888295</v>
      </c>
      <c r="H45" s="7"/>
      <c r="I45" s="7">
        <v>7216723916</v>
      </c>
      <c r="J45" s="7"/>
      <c r="K45" s="7">
        <v>8143044</v>
      </c>
      <c r="L45" s="7"/>
      <c r="M45" s="7">
        <v>557474612211</v>
      </c>
      <c r="N45" s="7"/>
      <c r="O45" s="7">
        <v>375265326306</v>
      </c>
      <c r="P45" s="7"/>
      <c r="Q45" s="7">
        <f t="shared" si="0"/>
        <v>182209285905</v>
      </c>
    </row>
    <row r="46" spans="1:17" ht="21" x14ac:dyDescent="0.2">
      <c r="A46" s="3" t="s">
        <v>103</v>
      </c>
      <c r="C46" s="7">
        <v>1500000</v>
      </c>
      <c r="D46" s="7"/>
      <c r="E46" s="7">
        <v>180807754500</v>
      </c>
      <c r="F46" s="7"/>
      <c r="G46" s="7">
        <v>168431832000</v>
      </c>
      <c r="H46" s="7"/>
      <c r="I46" s="7">
        <v>12375922500</v>
      </c>
      <c r="J46" s="7"/>
      <c r="K46" s="7">
        <v>1500000</v>
      </c>
      <c r="L46" s="7"/>
      <c r="M46" s="7">
        <v>180807754500</v>
      </c>
      <c r="N46" s="7"/>
      <c r="O46" s="7">
        <v>123114141509</v>
      </c>
      <c r="P46" s="7"/>
      <c r="Q46" s="7">
        <f t="shared" si="0"/>
        <v>57693612991</v>
      </c>
    </row>
    <row r="47" spans="1:17" ht="21" x14ac:dyDescent="0.2">
      <c r="A47" s="3" t="s">
        <v>106</v>
      </c>
      <c r="C47" s="7">
        <v>4330714</v>
      </c>
      <c r="D47" s="7"/>
      <c r="E47" s="7">
        <v>594340879510</v>
      </c>
      <c r="F47" s="7"/>
      <c r="G47" s="7">
        <v>625742678418</v>
      </c>
      <c r="H47" s="7"/>
      <c r="I47" s="7">
        <v>-31401798908</v>
      </c>
      <c r="J47" s="7"/>
      <c r="K47" s="7">
        <v>4330714</v>
      </c>
      <c r="L47" s="7"/>
      <c r="M47" s="7">
        <v>594340879510</v>
      </c>
      <c r="N47" s="7"/>
      <c r="O47" s="7">
        <v>362976334803</v>
      </c>
      <c r="P47" s="7"/>
      <c r="Q47" s="7">
        <f t="shared" si="0"/>
        <v>231364544707</v>
      </c>
    </row>
    <row r="48" spans="1:17" ht="21" x14ac:dyDescent="0.2">
      <c r="A48" s="3" t="s">
        <v>117</v>
      </c>
      <c r="C48" s="7">
        <v>31234982</v>
      </c>
      <c r="D48" s="7"/>
      <c r="E48" s="7">
        <v>190331190544</v>
      </c>
      <c r="F48" s="7"/>
      <c r="G48" s="7">
        <v>194760462002</v>
      </c>
      <c r="H48" s="7"/>
      <c r="I48" s="7">
        <v>-4429271458</v>
      </c>
      <c r="J48" s="7"/>
      <c r="K48" s="7">
        <v>31234982</v>
      </c>
      <c r="L48" s="7"/>
      <c r="M48" s="7">
        <v>190331190544</v>
      </c>
      <c r="N48" s="7"/>
      <c r="O48" s="7">
        <v>148398653652</v>
      </c>
      <c r="P48" s="7"/>
      <c r="Q48" s="7">
        <f t="shared" si="0"/>
        <v>41932536892</v>
      </c>
    </row>
    <row r="49" spans="1:17" ht="21" x14ac:dyDescent="0.2">
      <c r="A49" s="3" t="s">
        <v>69</v>
      </c>
      <c r="C49" s="7">
        <v>63000000</v>
      </c>
      <c r="D49" s="7"/>
      <c r="E49" s="7">
        <v>284255555850</v>
      </c>
      <c r="F49" s="7"/>
      <c r="G49" s="7">
        <v>282188925900</v>
      </c>
      <c r="H49" s="7"/>
      <c r="I49" s="7">
        <v>2066629950</v>
      </c>
      <c r="J49" s="7"/>
      <c r="K49" s="7">
        <v>63000000</v>
      </c>
      <c r="L49" s="7"/>
      <c r="M49" s="7">
        <v>284255555850</v>
      </c>
      <c r="N49" s="7"/>
      <c r="O49" s="7">
        <v>144441877667</v>
      </c>
      <c r="P49" s="7"/>
      <c r="Q49" s="7">
        <f t="shared" si="0"/>
        <v>139813678183</v>
      </c>
    </row>
    <row r="50" spans="1:17" ht="21" x14ac:dyDescent="0.2">
      <c r="A50" s="3" t="s">
        <v>70</v>
      </c>
      <c r="C50" s="7">
        <v>1449014</v>
      </c>
      <c r="D50" s="7"/>
      <c r="E50" s="7">
        <v>57975792759</v>
      </c>
      <c r="F50" s="7"/>
      <c r="G50" s="7">
        <v>97064191238</v>
      </c>
      <c r="H50" s="7"/>
      <c r="I50" s="7">
        <v>-39088398479</v>
      </c>
      <c r="J50" s="7"/>
      <c r="K50" s="7">
        <v>1449014</v>
      </c>
      <c r="L50" s="7"/>
      <c r="M50" s="7">
        <v>57975792759</v>
      </c>
      <c r="N50" s="7"/>
      <c r="O50" s="7">
        <v>47009082913</v>
      </c>
      <c r="P50" s="7"/>
      <c r="Q50" s="7">
        <f t="shared" si="0"/>
        <v>10966709846</v>
      </c>
    </row>
    <row r="51" spans="1:17" ht="21" x14ac:dyDescent="0.2">
      <c r="A51" s="3" t="s">
        <v>67</v>
      </c>
      <c r="C51" s="7">
        <v>25988752</v>
      </c>
      <c r="D51" s="7"/>
      <c r="E51" s="7">
        <v>105403205216</v>
      </c>
      <c r="F51" s="7"/>
      <c r="G51" s="7">
        <v>118105282848</v>
      </c>
      <c r="H51" s="7"/>
      <c r="I51" s="7">
        <v>-12702077632</v>
      </c>
      <c r="J51" s="7"/>
      <c r="K51" s="7">
        <v>25988752</v>
      </c>
      <c r="L51" s="7"/>
      <c r="M51" s="7">
        <v>105403205216</v>
      </c>
      <c r="N51" s="7"/>
      <c r="O51" s="7">
        <v>87582496707</v>
      </c>
      <c r="P51" s="7"/>
      <c r="Q51" s="7">
        <f t="shared" si="0"/>
        <v>17820708509</v>
      </c>
    </row>
    <row r="52" spans="1:17" ht="21.75" thickBot="1" x14ac:dyDescent="0.25">
      <c r="A52" s="3" t="s">
        <v>115</v>
      </c>
      <c r="C52" s="7">
        <v>750000</v>
      </c>
      <c r="D52" s="7"/>
      <c r="E52" s="7">
        <v>2730903862</v>
      </c>
      <c r="F52" s="7"/>
      <c r="G52" s="7">
        <v>3129766425</v>
      </c>
      <c r="H52" s="7"/>
      <c r="I52" s="7">
        <v>-398862563</v>
      </c>
      <c r="J52" s="7"/>
      <c r="K52" s="7">
        <v>750000</v>
      </c>
      <c r="L52" s="7"/>
      <c r="M52" s="7">
        <v>2730903862</v>
      </c>
      <c r="N52" s="7"/>
      <c r="O52" s="7">
        <v>2335368591</v>
      </c>
      <c r="P52" s="7"/>
      <c r="Q52" s="7">
        <f t="shared" si="0"/>
        <v>395535271</v>
      </c>
    </row>
    <row r="53" spans="1:17" ht="21.75" thickBot="1" x14ac:dyDescent="0.25">
      <c r="E53" s="17">
        <f>SUM(E8:E52)</f>
        <v>17338521417390</v>
      </c>
      <c r="F53" s="16"/>
      <c r="G53" s="17">
        <f>SUM(G8:G52)</f>
        <v>18297347396842</v>
      </c>
      <c r="H53" s="16"/>
      <c r="I53" s="54">
        <f>SUM(I8:I52)</f>
        <v>-958825979452</v>
      </c>
      <c r="J53" s="16"/>
      <c r="K53" s="16" t="s">
        <v>15</v>
      </c>
      <c r="L53" s="16"/>
      <c r="M53" s="17">
        <f>SUM(M8:M52)</f>
        <v>17338521417390</v>
      </c>
      <c r="N53" s="16"/>
      <c r="O53" s="17">
        <f>SUM(O8:O52)</f>
        <v>12484772564188</v>
      </c>
      <c r="P53" s="16"/>
      <c r="Q53" s="17">
        <f>SUM(Q8:Q52)</f>
        <v>4853748853202</v>
      </c>
    </row>
    <row r="54" spans="1:17" ht="19.5" thickTop="1" x14ac:dyDescent="0.2">
      <c r="I54" s="18"/>
    </row>
    <row r="55" spans="1:17" x14ac:dyDescent="0.2">
      <c r="I55" s="18"/>
    </row>
    <row r="56" spans="1:17" x14ac:dyDescent="0.2">
      <c r="I56" s="18"/>
    </row>
    <row r="57" spans="1:17" x14ac:dyDescent="0.2">
      <c r="G57" s="7"/>
      <c r="I57" s="7"/>
    </row>
    <row r="58" spans="1:17" x14ac:dyDescent="0.45">
      <c r="I58" s="68"/>
    </row>
    <row r="60" spans="1:17" x14ac:dyDescent="0.2">
      <c r="I60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I62" sqref="I62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1" style="26" customWidth="1"/>
    <col min="6" max="6" width="0.875" style="26" customWidth="1"/>
    <col min="7" max="7" width="21" style="26" customWidth="1"/>
    <col min="8" max="8" width="0.875" style="26" customWidth="1"/>
    <col min="9" max="9" width="18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8" style="26" customWidth="1"/>
    <col min="14" max="14" width="18.25" style="26" bestFit="1" customWidth="1"/>
    <col min="15" max="16384" width="9" style="26"/>
  </cols>
  <sheetData>
    <row r="2" spans="1:20" ht="24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1404/04/31</v>
      </c>
      <c r="B4" s="57" t="s">
        <v>16</v>
      </c>
      <c r="C4" s="57" t="s">
        <v>16</v>
      </c>
      <c r="D4" s="57" t="s">
        <v>16</v>
      </c>
      <c r="E4" s="57" t="s">
        <v>16</v>
      </c>
      <c r="F4" s="57" t="s">
        <v>16</v>
      </c>
      <c r="G4" s="57" t="s">
        <v>16</v>
      </c>
      <c r="H4" s="57" t="s">
        <v>16</v>
      </c>
      <c r="I4" s="57" t="s">
        <v>16</v>
      </c>
      <c r="J4" s="57" t="s">
        <v>16</v>
      </c>
      <c r="K4" s="57" t="s">
        <v>16</v>
      </c>
    </row>
    <row r="5" spans="1:20" ht="25.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17</v>
      </c>
      <c r="C6" s="47" t="s">
        <v>123</v>
      </c>
      <c r="E6" s="59" t="s">
        <v>5</v>
      </c>
      <c r="F6" s="59" t="s">
        <v>5</v>
      </c>
      <c r="G6" s="59" t="s">
        <v>5</v>
      </c>
      <c r="I6" s="59" t="s">
        <v>125</v>
      </c>
      <c r="J6" s="59" t="s">
        <v>4</v>
      </c>
      <c r="K6" s="59" t="s">
        <v>4</v>
      </c>
    </row>
    <row r="7" spans="1:20" ht="24.75" thickBot="1" x14ac:dyDescent="0.25">
      <c r="A7" s="59" t="s">
        <v>17</v>
      </c>
      <c r="C7" s="47" t="s">
        <v>18</v>
      </c>
      <c r="E7" s="47" t="s">
        <v>19</v>
      </c>
      <c r="G7" s="47" t="s">
        <v>20</v>
      </c>
      <c r="I7" s="47" t="s">
        <v>18</v>
      </c>
      <c r="K7" s="47" t="s">
        <v>21</v>
      </c>
    </row>
    <row r="8" spans="1:20" ht="24.75" thickBot="1" x14ac:dyDescent="0.25">
      <c r="A8" s="25" t="s">
        <v>79</v>
      </c>
      <c r="C8" s="27">
        <v>570782541</v>
      </c>
      <c r="E8" s="27">
        <v>1165387008109</v>
      </c>
      <c r="F8" s="27"/>
      <c r="G8" s="27">
        <v>1067636149358</v>
      </c>
      <c r="I8" s="27">
        <f>+C8+E8-G8</f>
        <v>98321641292</v>
      </c>
      <c r="K8" s="40">
        <v>5.3568299830189844E-3</v>
      </c>
      <c r="N8" s="27"/>
    </row>
    <row r="9" spans="1:20" s="25" customFormat="1" ht="24.75" thickBot="1" x14ac:dyDescent="0.25">
      <c r="A9" s="25" t="s">
        <v>15</v>
      </c>
      <c r="C9" s="28">
        <f>SUM(C8:C8)</f>
        <v>570782541</v>
      </c>
      <c r="E9" s="28">
        <f>SUM(E8:E8)</f>
        <v>1165387008109</v>
      </c>
      <c r="G9" s="28">
        <f>SUM(G8:G8)</f>
        <v>1067636149358</v>
      </c>
      <c r="I9" s="28">
        <f>SUM(I8:I8)</f>
        <v>98321641292</v>
      </c>
      <c r="K9" s="41">
        <f>SUM(K8:K8)</f>
        <v>5.3568299830189844E-3</v>
      </c>
      <c r="N9" s="45"/>
    </row>
    <row r="10" spans="1:20" ht="23.25" thickTop="1" x14ac:dyDescent="0.2"/>
    <row r="11" spans="1:20" x14ac:dyDescent="0.45">
      <c r="C11" s="27"/>
      <c r="I11" s="37"/>
    </row>
    <row r="12" spans="1:20" x14ac:dyDescent="0.2">
      <c r="C12" s="27"/>
      <c r="E12" s="27"/>
    </row>
    <row r="13" spans="1:20" x14ac:dyDescent="0.2">
      <c r="E13" s="27"/>
      <c r="I13" s="27"/>
      <c r="K13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I62" sqref="I62"/>
    </sheetView>
  </sheetViews>
  <sheetFormatPr defaultRowHeight="18.75" x14ac:dyDescent="0.45"/>
  <cols>
    <col min="1" max="1" width="20.875" style="34" bestFit="1" customWidth="1"/>
    <col min="2" max="2" width="0.875" style="34" customWidth="1"/>
    <col min="3" max="3" width="20.125" style="34" customWidth="1"/>
    <col min="4" max="4" width="0.875" style="34" customWidth="1"/>
    <col min="5" max="5" width="20.125" style="34" customWidth="1"/>
    <col min="6" max="6" width="0.875" style="34" customWidth="1"/>
    <col min="7" max="7" width="28" style="34" customWidth="1"/>
    <col min="8" max="8" width="0.875" style="34" customWidth="1"/>
    <col min="9" max="9" width="8" style="34" customWidth="1"/>
    <col min="10" max="16384" width="9" style="34"/>
  </cols>
  <sheetData>
    <row r="2" spans="1:7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</row>
    <row r="4" spans="1:7" ht="26.25" x14ac:dyDescent="0.45">
      <c r="A4" s="60" t="str">
        <f>+سهام!A4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48" t="s">
        <v>27</v>
      </c>
      <c r="C6" s="48" t="s">
        <v>18</v>
      </c>
      <c r="E6" s="48" t="s">
        <v>44</v>
      </c>
      <c r="G6" s="48" t="s">
        <v>13</v>
      </c>
    </row>
    <row r="7" spans="1:7" ht="21" x14ac:dyDescent="0.55000000000000004">
      <c r="A7" s="35" t="s">
        <v>49</v>
      </c>
      <c r="C7" s="15">
        <f>+'درآمد سرمایه‌گذاری در سهام'!I64</f>
        <v>-379801546667</v>
      </c>
      <c r="D7" s="5"/>
      <c r="E7" s="1">
        <f>+C7/$C$9</f>
        <v>1.0002850918602688</v>
      </c>
      <c r="F7" s="5"/>
      <c r="G7" s="1">
        <v>-2.069261950927492E-2</v>
      </c>
    </row>
    <row r="8" spans="1:7" ht="21.75" thickBot="1" x14ac:dyDescent="0.6">
      <c r="A8" s="35" t="s">
        <v>50</v>
      </c>
      <c r="C8" s="15">
        <f>+'درآمد سپرده بانکی'!C9</f>
        <v>108247469</v>
      </c>
      <c r="D8" s="5"/>
      <c r="E8" s="1">
        <f>+C8/$C$9</f>
        <v>-2.8509186026891617E-4</v>
      </c>
      <c r="F8" s="5"/>
      <c r="G8" s="1">
        <v>5.8976160274116477E-6</v>
      </c>
    </row>
    <row r="9" spans="1:7" s="35" customFormat="1" ht="21.75" thickBot="1" x14ac:dyDescent="0.6">
      <c r="A9" s="35" t="s">
        <v>15</v>
      </c>
      <c r="C9" s="13">
        <f>SUM(C7:C8)</f>
        <v>-379693299198</v>
      </c>
      <c r="D9" s="4"/>
      <c r="E9" s="36">
        <f>SUM(E7:E8)</f>
        <v>0.99999999999999989</v>
      </c>
      <c r="F9" s="4"/>
      <c r="G9" s="42">
        <f>SUM(G7:G8)</f>
        <v>-2.0686721893247509E-2</v>
      </c>
    </row>
    <row r="10" spans="1:7" ht="19.5" thickTop="1" x14ac:dyDescent="0.45"/>
    <row r="11" spans="1:7" x14ac:dyDescent="0.45">
      <c r="C11" s="37"/>
      <c r="G11" s="37"/>
    </row>
    <row r="12" spans="1:7" x14ac:dyDescent="0.45">
      <c r="C12" s="38"/>
      <c r="E12" s="39"/>
      <c r="G12" s="52"/>
    </row>
    <row r="13" spans="1:7" x14ac:dyDescent="0.45">
      <c r="C13" s="38"/>
      <c r="E13" s="39"/>
      <c r="G13" s="39"/>
    </row>
    <row r="14" spans="1:7" x14ac:dyDescent="0.45">
      <c r="C14" s="38"/>
      <c r="E14" s="39"/>
      <c r="G14" s="52"/>
    </row>
    <row r="15" spans="1:7" x14ac:dyDescent="0.45">
      <c r="C15" s="39"/>
      <c r="E15" s="39"/>
      <c r="G15" s="39"/>
    </row>
    <row r="16" spans="1:7" x14ac:dyDescent="0.45">
      <c r="C16" s="18"/>
      <c r="E16" s="39"/>
      <c r="G16" s="39"/>
    </row>
    <row r="17" spans="3:5" x14ac:dyDescent="0.45">
      <c r="C17" s="39"/>
      <c r="E17" s="39"/>
    </row>
    <row r="18" spans="3:5" x14ac:dyDescent="0.45">
      <c r="C18" s="39"/>
    </row>
    <row r="19" spans="3:5" x14ac:dyDescent="0.45">
      <c r="C19" s="3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8"/>
  <sheetViews>
    <sheetView rightToLeft="1" topLeftCell="A37" zoomScale="85" zoomScaleNormal="85" workbookViewId="0">
      <selection activeCell="I62" sqref="I62"/>
    </sheetView>
  </sheetViews>
  <sheetFormatPr defaultRowHeight="18.75" x14ac:dyDescent="0.45"/>
  <cols>
    <col min="1" max="1" width="35.25" style="29" bestFit="1" customWidth="1"/>
    <col min="2" max="2" width="0.875" style="29" customWidth="1"/>
    <col min="3" max="3" width="19.25" style="29" customWidth="1"/>
    <col min="4" max="4" width="0.875" style="29" customWidth="1"/>
    <col min="5" max="5" width="19.25" style="29" customWidth="1"/>
    <col min="6" max="6" width="0.875" style="29" customWidth="1"/>
    <col min="7" max="7" width="19.25" style="29" customWidth="1"/>
    <col min="8" max="8" width="0.875" style="29" customWidth="1"/>
    <col min="9" max="9" width="19.25" style="29" customWidth="1"/>
    <col min="10" max="10" width="0.875" style="29" customWidth="1"/>
    <col min="11" max="11" width="20.125" style="29" customWidth="1"/>
    <col min="12" max="12" width="0.875" style="29" customWidth="1"/>
    <col min="13" max="13" width="19.25" style="29" customWidth="1"/>
    <col min="14" max="14" width="0.875" style="29" customWidth="1"/>
    <col min="15" max="15" width="20.125" style="29" customWidth="1"/>
    <col min="16" max="16" width="0.875" style="29" customWidth="1"/>
    <col min="17" max="17" width="19.25" style="29" customWidth="1"/>
    <col min="18" max="18" width="0.875" style="29" customWidth="1"/>
    <col min="19" max="19" width="20.125" style="29" customWidth="1"/>
    <col min="20" max="20" width="0.875" style="29" customWidth="1"/>
    <col min="21" max="21" width="20.125" style="29" customWidth="1"/>
    <col min="22" max="22" width="0.875" style="29" customWidth="1"/>
    <col min="23" max="23" width="8" style="29" customWidth="1"/>
    <col min="24" max="16384" width="9" style="29"/>
  </cols>
  <sheetData>
    <row r="2" spans="1:21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  <c r="T3" s="60" t="s">
        <v>23</v>
      </c>
      <c r="U3" s="60" t="s">
        <v>23</v>
      </c>
    </row>
    <row r="4" spans="1:21" ht="26.25" x14ac:dyDescent="0.45">
      <c r="A4" s="60" t="str">
        <f>+سهام!A4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J6" s="61" t="s">
        <v>25</v>
      </c>
      <c r="K6" s="61" t="s">
        <v>25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  <c r="T6" s="61" t="s">
        <v>26</v>
      </c>
      <c r="U6" s="61" t="s">
        <v>26</v>
      </c>
    </row>
    <row r="7" spans="1:21" ht="27" thickBot="1" x14ac:dyDescent="0.5">
      <c r="A7" s="61" t="s">
        <v>3</v>
      </c>
      <c r="C7" s="48" t="s">
        <v>41</v>
      </c>
      <c r="E7" s="48" t="s">
        <v>42</v>
      </c>
      <c r="G7" s="48" t="s">
        <v>43</v>
      </c>
      <c r="I7" s="48" t="s">
        <v>18</v>
      </c>
      <c r="K7" s="48" t="s">
        <v>44</v>
      </c>
      <c r="M7" s="48" t="s">
        <v>41</v>
      </c>
      <c r="O7" s="48" t="s">
        <v>42</v>
      </c>
      <c r="Q7" s="48" t="s">
        <v>43</v>
      </c>
      <c r="S7" s="48" t="s">
        <v>18</v>
      </c>
      <c r="U7" s="48" t="s">
        <v>44</v>
      </c>
    </row>
    <row r="8" spans="1:21" ht="21" x14ac:dyDescent="0.55000000000000004">
      <c r="A8" s="30" t="s">
        <v>100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-16493906966</v>
      </c>
      <c r="F8" s="15"/>
      <c r="G8" s="15">
        <f>IFERROR(VLOOKUP(A8,'درآمد ناشی از فروش'!A:Q,9,0),0)</f>
        <v>14709635765</v>
      </c>
      <c r="H8" s="15"/>
      <c r="I8" s="15">
        <f>+G8+E8+C8</f>
        <v>-1784271201</v>
      </c>
      <c r="J8" s="5"/>
      <c r="K8" s="1">
        <f t="shared" ref="K8:K39" si="0">+I8/$I$64</f>
        <v>4.6979039886965021E-3</v>
      </c>
      <c r="L8" s="5"/>
      <c r="M8" s="15">
        <f>IFERROR(VLOOKUP(A8,'درآمد سود سهام'!A:S,19,0),0)</f>
        <v>19500000000</v>
      </c>
      <c r="N8" s="15"/>
      <c r="O8" s="15">
        <f>IFERROR(VLOOKUP(A8,'درآمد ناشی از تغییر قیمت اوراق'!A:Q,17,0),0)</f>
        <v>133119564484</v>
      </c>
      <c r="P8" s="15"/>
      <c r="Q8" s="15">
        <f>IFERROR(VLOOKUP(A8,'درآمد ناشی از فروش'!A:Q,17,0),0)</f>
        <v>16962153080</v>
      </c>
      <c r="R8" s="15"/>
      <c r="S8" s="15">
        <f>+Q8+O8+M8</f>
        <v>169581717564</v>
      </c>
      <c r="T8" s="5"/>
      <c r="U8" s="1">
        <f t="shared" ref="U8:U39" si="1">+S8/$S$64</f>
        <v>2.5566890698101027E-2</v>
      </c>
    </row>
    <row r="9" spans="1:21" ht="21" x14ac:dyDescent="0.55000000000000004">
      <c r="A9" s="30" t="s">
        <v>55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-26784907315</v>
      </c>
      <c r="F9" s="15"/>
      <c r="G9" s="15">
        <f>IFERROR(VLOOKUP(A9,'درآمد ناشی از فروش'!A:Q,9,0),0)</f>
        <v>12828199007</v>
      </c>
      <c r="H9" s="15"/>
      <c r="I9" s="15">
        <f t="shared" ref="I9:I63" si="2">+G9+E9+C9</f>
        <v>-13956708308</v>
      </c>
      <c r="J9" s="5"/>
      <c r="K9" s="1">
        <f t="shared" si="0"/>
        <v>3.6747370911148172E-2</v>
      </c>
      <c r="L9" s="5"/>
      <c r="M9" s="15">
        <f>IFERROR(VLOOKUP(A9,'درآمد سود سهام'!A:S,19,0),0)</f>
        <v>48205643520</v>
      </c>
      <c r="N9" s="15"/>
      <c r="O9" s="15">
        <f>IFERROR(VLOOKUP(A9,'درآمد ناشی از تغییر قیمت اوراق'!A:Q,17,0),0)</f>
        <v>75416950895</v>
      </c>
      <c r="P9" s="15"/>
      <c r="Q9" s="15">
        <f>IFERROR(VLOOKUP(A9,'درآمد ناشی از فروش'!A:Q,17,0),0)</f>
        <v>15652896993</v>
      </c>
      <c r="R9" s="15"/>
      <c r="S9" s="15">
        <f t="shared" ref="S9:S63" si="3">+Q9+O9+M9</f>
        <v>139275491408</v>
      </c>
      <c r="T9" s="5"/>
      <c r="U9" s="1">
        <f t="shared" si="1"/>
        <v>2.0997789837862602E-2</v>
      </c>
    </row>
    <row r="10" spans="1:21" ht="21" x14ac:dyDescent="0.55000000000000004">
      <c r="A10" s="30" t="s">
        <v>121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-28482288496</v>
      </c>
      <c r="F10" s="15"/>
      <c r="G10" s="15">
        <f>IFERROR(VLOOKUP(A10,'درآمد ناشی از فروش'!A:Q,9,0),0)</f>
        <v>-658508049</v>
      </c>
      <c r="H10" s="15"/>
      <c r="I10" s="15">
        <f t="shared" si="2"/>
        <v>-29140796545</v>
      </c>
      <c r="J10" s="5"/>
      <c r="K10" s="1">
        <f t="shared" si="0"/>
        <v>7.6726376711019256E-2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18368731130</v>
      </c>
      <c r="P10" s="15"/>
      <c r="Q10" s="15">
        <f>IFERROR(VLOOKUP(A10,'درآمد ناشی از فروش'!A:Q,17,0),0)</f>
        <v>-658508049</v>
      </c>
      <c r="R10" s="15"/>
      <c r="S10" s="15">
        <f t="shared" si="3"/>
        <v>59063820431</v>
      </c>
      <c r="T10" s="5"/>
      <c r="U10" s="1">
        <f t="shared" si="1"/>
        <v>8.9047231202959189E-3</v>
      </c>
    </row>
    <row r="11" spans="1:21" s="4" customFormat="1" ht="21" x14ac:dyDescent="0.55000000000000004">
      <c r="A11" s="30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-14705088063</v>
      </c>
      <c r="F11" s="9"/>
      <c r="G11" s="15">
        <f>IFERROR(VLOOKUP(A11,'درآمد ناشی از فروش'!A:Q,9,0),0)</f>
        <v>7524559348</v>
      </c>
      <c r="H11" s="9"/>
      <c r="I11" s="15">
        <f t="shared" si="2"/>
        <v>-7180528715</v>
      </c>
      <c r="K11" s="1">
        <f t="shared" si="0"/>
        <v>1.8906001773857175E-2</v>
      </c>
      <c r="M11" s="15">
        <f>IFERROR(VLOOKUP(A11,'درآمد سود سهام'!A:S,19,0),0)</f>
        <v>7758000000</v>
      </c>
      <c r="N11" s="9"/>
      <c r="O11" s="15">
        <f>IFERROR(VLOOKUP(A11,'درآمد ناشی از تغییر قیمت اوراق'!A:Q,17,0),0)</f>
        <v>86375938</v>
      </c>
      <c r="P11" s="9"/>
      <c r="Q11" s="15">
        <f>IFERROR(VLOOKUP(A11,'درآمد ناشی از فروش'!A:Q,17,0),0)</f>
        <v>13250287419</v>
      </c>
      <c r="R11" s="9"/>
      <c r="S11" s="15">
        <f t="shared" si="3"/>
        <v>21094663357</v>
      </c>
      <c r="T11" s="5"/>
      <c r="U11" s="1">
        <f t="shared" si="1"/>
        <v>3.180324861128471E-3</v>
      </c>
    </row>
    <row r="12" spans="1:21" ht="21" x14ac:dyDescent="0.55000000000000004">
      <c r="A12" s="30" t="s">
        <v>76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3717747000</v>
      </c>
      <c r="F12" s="15"/>
      <c r="G12" s="15">
        <f>IFERROR(VLOOKUP(A12,'درآمد ناشی از فروش'!A:Q,9,0),0)</f>
        <v>0</v>
      </c>
      <c r="H12" s="15"/>
      <c r="I12" s="15">
        <f t="shared" si="2"/>
        <v>3717747000</v>
      </c>
      <c r="J12" s="5"/>
      <c r="K12" s="1">
        <f t="shared" si="0"/>
        <v>-9.78865681992502E-3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86732607962</v>
      </c>
      <c r="P12" s="15"/>
      <c r="Q12" s="15">
        <f>IFERROR(VLOOKUP(A12,'درآمد ناشی از فروش'!A:Q,17,0),0)</f>
        <v>0</v>
      </c>
      <c r="R12" s="15"/>
      <c r="S12" s="15">
        <f t="shared" si="3"/>
        <v>86732607962</v>
      </c>
      <c r="T12" s="5"/>
      <c r="U12" s="1">
        <f t="shared" si="1"/>
        <v>1.307619205406871E-2</v>
      </c>
    </row>
    <row r="13" spans="1:21" ht="21" x14ac:dyDescent="0.55000000000000004">
      <c r="A13" s="30" t="s">
        <v>59</v>
      </c>
      <c r="C13" s="15">
        <f>IFERROR(VLOOKUP(A13,'درآمد سود سهام'!A:S,13,0),0)</f>
        <v>13440450733</v>
      </c>
      <c r="D13" s="15"/>
      <c r="E13" s="15">
        <f>IFERROR(VLOOKUP(A13,'درآمد ناشی از تغییر قیمت اوراق'!A:Q,9,0),0)</f>
        <v>-20703295974</v>
      </c>
      <c r="F13" s="15"/>
      <c r="G13" s="15">
        <f>IFERROR(VLOOKUP(A13,'درآمد ناشی از فروش'!A:Q,9,0),0)</f>
        <v>8063639451</v>
      </c>
      <c r="H13" s="15"/>
      <c r="I13" s="15">
        <f t="shared" si="2"/>
        <v>800794210</v>
      </c>
      <c r="J13" s="5"/>
      <c r="K13" s="1">
        <f t="shared" si="0"/>
        <v>-2.1084543152271977E-3</v>
      </c>
      <c r="L13" s="5"/>
      <c r="M13" s="15">
        <f>IFERROR(VLOOKUP(A13,'درآمد سود سهام'!A:S,19,0),0)</f>
        <v>13440450733</v>
      </c>
      <c r="N13" s="15"/>
      <c r="O13" s="15">
        <f>IFERROR(VLOOKUP(A13,'درآمد ناشی از تغییر قیمت اوراق'!A:Q,17,0),0)</f>
        <v>32034038676</v>
      </c>
      <c r="P13" s="15"/>
      <c r="Q13" s="15">
        <f>IFERROR(VLOOKUP(A13,'درآمد ناشی از فروش'!A:Q,17,0),0)</f>
        <v>8063639451</v>
      </c>
      <c r="R13" s="15"/>
      <c r="S13" s="15">
        <f t="shared" si="3"/>
        <v>53538128860</v>
      </c>
      <c r="T13" s="5"/>
      <c r="U13" s="1">
        <f t="shared" si="1"/>
        <v>8.071645389650467E-3</v>
      </c>
    </row>
    <row r="14" spans="1:21" ht="21" x14ac:dyDescent="0.55000000000000004">
      <c r="A14" s="30" t="s">
        <v>64</v>
      </c>
      <c r="C14" s="15">
        <f>IFERROR(VLOOKUP(A14,'درآمد سود سهام'!A:S,13,0),0)</f>
        <v>183395195954</v>
      </c>
      <c r="D14" s="15"/>
      <c r="E14" s="15">
        <f>IFERROR(VLOOKUP(A14,'درآمد ناشی از تغییر قیمت اوراق'!A:Q,9,0),0)</f>
        <v>-146006064000</v>
      </c>
      <c r="F14" s="15"/>
      <c r="G14" s="15">
        <f>IFERROR(VLOOKUP(A14,'درآمد ناشی از فروش'!A:Q,9,0),0)</f>
        <v>0</v>
      </c>
      <c r="H14" s="15"/>
      <c r="I14" s="15">
        <f t="shared" si="2"/>
        <v>37389131954</v>
      </c>
      <c r="J14" s="5"/>
      <c r="K14" s="1">
        <f t="shared" si="0"/>
        <v>-9.8443864386844659E-2</v>
      </c>
      <c r="L14" s="5"/>
      <c r="M14" s="15">
        <f>IFERROR(VLOOKUP(A14,'درآمد سود سهام'!A:S,19,0),0)</f>
        <v>183395195954</v>
      </c>
      <c r="N14" s="15"/>
      <c r="O14" s="15">
        <f>IFERROR(VLOOKUP(A14,'درآمد ناشی از تغییر قیمت اوراق'!A:Q,17,0),0)</f>
        <v>500263940591</v>
      </c>
      <c r="P14" s="15"/>
      <c r="Q14" s="15">
        <f>IFERROR(VLOOKUP(A14,'درآمد ناشی از فروش'!A:Q,17,0),0)</f>
        <v>-14167</v>
      </c>
      <c r="R14" s="15"/>
      <c r="S14" s="15">
        <f t="shared" si="3"/>
        <v>683659122378</v>
      </c>
      <c r="T14" s="5"/>
      <c r="U14" s="1">
        <f t="shared" si="1"/>
        <v>0.10307147673511106</v>
      </c>
    </row>
    <row r="15" spans="1:21" ht="21" x14ac:dyDescent="0.55000000000000004">
      <c r="A15" s="30" t="s">
        <v>101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-1399491419</v>
      </c>
      <c r="F15" s="15"/>
      <c r="G15" s="15">
        <f>IFERROR(VLOOKUP(A15,'درآمد ناشی از فروش'!A:Q,9,0),0)</f>
        <v>-174435349</v>
      </c>
      <c r="H15" s="15"/>
      <c r="I15" s="15">
        <f t="shared" si="2"/>
        <v>-1573926768</v>
      </c>
      <c r="J15" s="5"/>
      <c r="K15" s="1">
        <f t="shared" si="0"/>
        <v>4.144076773283858E-3</v>
      </c>
      <c r="L15" s="5"/>
      <c r="M15" s="15">
        <f>IFERROR(VLOOKUP(A15,'درآمد سود سهام'!A:S,19,0),0)</f>
        <v>5969987738</v>
      </c>
      <c r="N15" s="15"/>
      <c r="O15" s="15">
        <f>IFERROR(VLOOKUP(A15,'درآمد ناشی از تغییر قیمت اوراق'!A:Q,17,0),0)</f>
        <v>-4848039622</v>
      </c>
      <c r="P15" s="15"/>
      <c r="Q15" s="15">
        <f>IFERROR(VLOOKUP(A15,'درآمد ناشی از فروش'!A:Q,17,0),0)</f>
        <v>-174435349</v>
      </c>
      <c r="R15" s="15"/>
      <c r="S15" s="15">
        <f t="shared" si="3"/>
        <v>947512767</v>
      </c>
      <c r="T15" s="5"/>
      <c r="U15" s="1">
        <f t="shared" si="1"/>
        <v>1.4285122062053529E-4</v>
      </c>
    </row>
    <row r="16" spans="1:21" ht="21" x14ac:dyDescent="0.55000000000000004">
      <c r="A16" s="30" t="s">
        <v>61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14415160290</v>
      </c>
      <c r="F16" s="15"/>
      <c r="G16" s="15">
        <f>IFERROR(VLOOKUP(A16,'درآمد ناشی از فروش'!A:Q,9,0),0)</f>
        <v>0</v>
      </c>
      <c r="H16" s="15"/>
      <c r="I16" s="15">
        <f t="shared" si="2"/>
        <v>14415160290</v>
      </c>
      <c r="J16" s="5"/>
      <c r="K16" s="1">
        <f t="shared" si="0"/>
        <v>-3.7954453889148677E-2</v>
      </c>
      <c r="L16" s="5"/>
      <c r="M16" s="15">
        <f>IFERROR(VLOOKUP(A16,'درآمد سود سهام'!A:S,19,0),0)</f>
        <v>72862359928</v>
      </c>
      <c r="N16" s="15"/>
      <c r="O16" s="15">
        <f>IFERROR(VLOOKUP(A16,'درآمد ناشی از تغییر قیمت اوراق'!A:Q,17,0),0)</f>
        <v>47837110249</v>
      </c>
      <c r="P16" s="15"/>
      <c r="Q16" s="15">
        <f>IFERROR(VLOOKUP(A16,'درآمد ناشی از فروش'!A:Q,17,0),0)</f>
        <v>0</v>
      </c>
      <c r="R16" s="15"/>
      <c r="S16" s="15">
        <f t="shared" si="3"/>
        <v>120699470177</v>
      </c>
      <c r="T16" s="5"/>
      <c r="U16" s="1">
        <f t="shared" si="1"/>
        <v>1.8197186616944389E-2</v>
      </c>
    </row>
    <row r="17" spans="1:21" ht="21" x14ac:dyDescent="0.55000000000000004">
      <c r="A17" s="30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1132584188</v>
      </c>
      <c r="F17" s="15"/>
      <c r="G17" s="15">
        <f>IFERROR(VLOOKUP(A17,'درآمد ناشی از فروش'!A:Q,9,0),0)</f>
        <v>-1897484571</v>
      </c>
      <c r="H17" s="15"/>
      <c r="I17" s="15">
        <f t="shared" si="2"/>
        <v>-764900383</v>
      </c>
      <c r="J17" s="5"/>
      <c r="K17" s="1">
        <f t="shared" si="0"/>
        <v>2.0139475199942893E-3</v>
      </c>
      <c r="L17" s="5"/>
      <c r="M17" s="15">
        <f>IFERROR(VLOOKUP(A17,'درآمد سود سهام'!A:S,19,0),0)</f>
        <v>19414500000</v>
      </c>
      <c r="N17" s="15"/>
      <c r="O17" s="15">
        <f>IFERROR(VLOOKUP(A17,'درآمد ناشی از تغییر قیمت اوراق'!A:Q,17,0),0)</f>
        <v>-10522204931</v>
      </c>
      <c r="P17" s="15"/>
      <c r="Q17" s="15">
        <f>IFERROR(VLOOKUP(A17,'درآمد ناشی از فروش'!A:Q,17,0),0)</f>
        <v>-1897484571</v>
      </c>
      <c r="R17" s="15"/>
      <c r="S17" s="15">
        <f t="shared" si="3"/>
        <v>6994810498</v>
      </c>
      <c r="T17" s="5"/>
      <c r="U17" s="1">
        <f t="shared" si="1"/>
        <v>1.0545686057744003E-3</v>
      </c>
    </row>
    <row r="18" spans="1:21" ht="21" x14ac:dyDescent="0.55000000000000004">
      <c r="A18" s="30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34623886721</v>
      </c>
      <c r="F18" s="15"/>
      <c r="G18" s="15">
        <f>IFERROR(VLOOKUP(A18,'درآمد ناشی از فروش'!A:Q,9,0),0)</f>
        <v>16685156219</v>
      </c>
      <c r="H18" s="15"/>
      <c r="I18" s="15">
        <f t="shared" si="2"/>
        <v>51309042940</v>
      </c>
      <c r="J18" s="5"/>
      <c r="K18" s="1">
        <f t="shared" si="0"/>
        <v>-0.13509434964198927</v>
      </c>
      <c r="L18" s="5"/>
      <c r="M18" s="15">
        <f>IFERROR(VLOOKUP(A18,'درآمد سود سهام'!A:S,19,0),0)</f>
        <v>105825000000</v>
      </c>
      <c r="N18" s="15"/>
      <c r="O18" s="15">
        <f>IFERROR(VLOOKUP(A18,'درآمد ناشی از تغییر قیمت اوراق'!A:Q,17,0),0)</f>
        <v>522575825676</v>
      </c>
      <c r="P18" s="15"/>
      <c r="Q18" s="15">
        <f>IFERROR(VLOOKUP(A18,'درآمد ناشی از فروش'!A:Q,17,0),0)</f>
        <v>34018162371</v>
      </c>
      <c r="R18" s="15"/>
      <c r="S18" s="15">
        <f t="shared" si="3"/>
        <v>662418988047</v>
      </c>
      <c r="T18" s="5"/>
      <c r="U18" s="1">
        <f t="shared" si="1"/>
        <v>9.9869220025753727E-2</v>
      </c>
    </row>
    <row r="19" spans="1:21" ht="21" x14ac:dyDescent="0.55000000000000004">
      <c r="A19" s="30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-63017364354</v>
      </c>
      <c r="F19" s="15"/>
      <c r="G19" s="15">
        <f>IFERROR(VLOOKUP(A19,'درآمد ناشی از فروش'!A:Q,9,0),0)</f>
        <v>11132597438</v>
      </c>
      <c r="H19" s="15"/>
      <c r="I19" s="15">
        <f t="shared" si="2"/>
        <v>-51884766916</v>
      </c>
      <c r="J19" s="5"/>
      <c r="K19" s="1">
        <f t="shared" si="0"/>
        <v>0.13661020438521593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45567252176</v>
      </c>
      <c r="P19" s="15"/>
      <c r="Q19" s="15">
        <f>IFERROR(VLOOKUP(A19,'درآمد ناشی از فروش'!A:Q,17,0),0)</f>
        <v>24853381921</v>
      </c>
      <c r="R19" s="15"/>
      <c r="S19" s="15">
        <f t="shared" si="3"/>
        <v>140281735953</v>
      </c>
      <c r="T19" s="5"/>
      <c r="U19" s="1">
        <f t="shared" si="1"/>
        <v>2.1149495721416153E-2</v>
      </c>
    </row>
    <row r="20" spans="1:21" ht="21" x14ac:dyDescent="0.55000000000000004">
      <c r="A20" s="30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0</v>
      </c>
      <c r="F20" s="15"/>
      <c r="G20" s="15">
        <f>IFERROR(VLOOKUP(A20,'درآمد ناشی از فروش'!A:Q,9,0),0)</f>
        <v>-89464501</v>
      </c>
      <c r="H20" s="15"/>
      <c r="I20" s="15">
        <f t="shared" si="2"/>
        <v>-89464501</v>
      </c>
      <c r="J20" s="5"/>
      <c r="K20" s="1">
        <f t="shared" si="0"/>
        <v>2.3555591541189831E-4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0</v>
      </c>
      <c r="P20" s="15"/>
      <c r="Q20" s="15">
        <f>IFERROR(VLOOKUP(A20,'درآمد ناشی از فروش'!A:Q,17,0),0)</f>
        <v>638180151</v>
      </c>
      <c r="R20" s="15"/>
      <c r="S20" s="15">
        <f t="shared" si="3"/>
        <v>638180151</v>
      </c>
      <c r="T20" s="5"/>
      <c r="U20" s="1">
        <f t="shared" si="1"/>
        <v>9.6214865615787027E-5</v>
      </c>
    </row>
    <row r="21" spans="1:21" ht="21" x14ac:dyDescent="0.55000000000000004">
      <c r="A21" s="30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-54120738549</v>
      </c>
      <c r="F21" s="15"/>
      <c r="G21" s="15">
        <f>IFERROR(VLOOKUP(A21,'درآمد ناشی از فروش'!A:Q,9,0),0)</f>
        <v>6249060888</v>
      </c>
      <c r="H21" s="15"/>
      <c r="I21" s="15">
        <f t="shared" si="2"/>
        <v>-47871677661</v>
      </c>
      <c r="J21" s="5"/>
      <c r="K21" s="1">
        <f t="shared" si="0"/>
        <v>0.12604392499478848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168671764960</v>
      </c>
      <c r="P21" s="15"/>
      <c r="Q21" s="15">
        <f>IFERROR(VLOOKUP(A21,'درآمد ناشی از فروش'!A:Q,17,0),0)</f>
        <v>20422231660</v>
      </c>
      <c r="R21" s="15"/>
      <c r="S21" s="15">
        <f t="shared" si="3"/>
        <v>286593996620</v>
      </c>
      <c r="T21" s="5"/>
      <c r="U21" s="1">
        <f t="shared" si="1"/>
        <v>4.3208180053667354E-2</v>
      </c>
    </row>
    <row r="22" spans="1:21" ht="21" x14ac:dyDescent="0.55000000000000004">
      <c r="A22" s="30" t="s">
        <v>65</v>
      </c>
      <c r="C22" s="15">
        <f>IFERROR(VLOOKUP(A22,'درآمد سود سهام'!A:S,13,0),0)</f>
        <v>8550716724</v>
      </c>
      <c r="D22" s="15"/>
      <c r="E22" s="15">
        <f>IFERROR(VLOOKUP(A22,'درآمد ناشی از تغییر قیمت اوراق'!A:Q,9,0),0)</f>
        <v>-13620785633</v>
      </c>
      <c r="F22" s="15"/>
      <c r="G22" s="15">
        <f>IFERROR(VLOOKUP(A22,'درآمد ناشی از فروش'!A:Q,9,0),0)</f>
        <v>1002479516</v>
      </c>
      <c r="H22" s="15"/>
      <c r="I22" s="15">
        <f t="shared" si="2"/>
        <v>-4067589393</v>
      </c>
      <c r="J22" s="5"/>
      <c r="K22" s="1">
        <f t="shared" si="0"/>
        <v>1.0709775746559441E-2</v>
      </c>
      <c r="L22" s="5"/>
      <c r="M22" s="15">
        <f>IFERROR(VLOOKUP(A22,'درآمد سود سهام'!A:S,19,0),0)</f>
        <v>8550716724</v>
      </c>
      <c r="N22" s="15"/>
      <c r="O22" s="15">
        <f>IFERROR(VLOOKUP(A22,'درآمد ناشی از تغییر قیمت اوراق'!A:Q,17,0),0)</f>
        <v>14809044368</v>
      </c>
      <c r="P22" s="15"/>
      <c r="Q22" s="15">
        <f>IFERROR(VLOOKUP(A22,'درآمد ناشی از فروش'!A:Q,17,0),0)</f>
        <v>1183396624</v>
      </c>
      <c r="R22" s="15"/>
      <c r="S22" s="15">
        <f t="shared" si="3"/>
        <v>24543157716</v>
      </c>
      <c r="T22" s="5"/>
      <c r="U22" s="1">
        <f t="shared" si="1"/>
        <v>3.7002351416473406E-3</v>
      </c>
    </row>
    <row r="23" spans="1:21" ht="21" x14ac:dyDescent="0.55000000000000004">
      <c r="A23" s="30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-10963681259</v>
      </c>
      <c r="F23" s="15"/>
      <c r="G23" s="15">
        <f>IFERROR(VLOOKUP(A23,'درآمد ناشی از فروش'!A:Q,9,0),0)</f>
        <v>21791929886</v>
      </c>
      <c r="H23" s="15"/>
      <c r="I23" s="15">
        <f t="shared" si="2"/>
        <v>10828248627</v>
      </c>
      <c r="J23" s="5"/>
      <c r="K23" s="1">
        <f t="shared" si="0"/>
        <v>-2.8510280492601372E-2</v>
      </c>
      <c r="L23" s="5"/>
      <c r="M23" s="15">
        <f>IFERROR(VLOOKUP(A23,'درآمد سود سهام'!A:S,19,0),0)</f>
        <v>125964051112</v>
      </c>
      <c r="N23" s="15"/>
      <c r="O23" s="15">
        <f>IFERROR(VLOOKUP(A23,'درآمد ناشی از تغییر قیمت اوراق'!A:Q,17,0),0)</f>
        <v>380105833043</v>
      </c>
      <c r="P23" s="15"/>
      <c r="Q23" s="15">
        <f>IFERROR(VLOOKUP(A23,'درآمد ناشی از فروش'!A:Q,17,0),0)</f>
        <v>23251721627</v>
      </c>
      <c r="R23" s="15"/>
      <c r="S23" s="15">
        <f t="shared" si="3"/>
        <v>529321605782</v>
      </c>
      <c r="T23" s="5"/>
      <c r="U23" s="1">
        <f t="shared" si="1"/>
        <v>7.9802869280789848E-2</v>
      </c>
    </row>
    <row r="24" spans="1:21" ht="21" x14ac:dyDescent="0.55000000000000004">
      <c r="A24" s="30" t="s">
        <v>77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33643831110</v>
      </c>
      <c r="F24" s="15"/>
      <c r="G24" s="15">
        <f>IFERROR(VLOOKUP(A24,'درآمد ناشی از فروش'!A:Q,9,0),0)</f>
        <v>0</v>
      </c>
      <c r="H24" s="15"/>
      <c r="I24" s="15">
        <f t="shared" si="2"/>
        <v>33643831110</v>
      </c>
      <c r="J24" s="5"/>
      <c r="K24" s="1">
        <f t="shared" si="0"/>
        <v>-8.8582659563253507E-2</v>
      </c>
      <c r="L24" s="5"/>
      <c r="M24" s="15">
        <f>IFERROR(VLOOKUP(A24,'درآمد سود سهام'!A:S,19,0),0)</f>
        <v>39865437234</v>
      </c>
      <c r="N24" s="15"/>
      <c r="O24" s="15">
        <f>IFERROR(VLOOKUP(A24,'درآمد ناشی از تغییر قیمت اوراق'!A:Q,17,0),0)</f>
        <v>143474237074</v>
      </c>
      <c r="P24" s="15"/>
      <c r="Q24" s="15">
        <f>IFERROR(VLOOKUP(A24,'درآمد ناشی از فروش'!A:Q,17,0),0)</f>
        <v>3931909657</v>
      </c>
      <c r="R24" s="15"/>
      <c r="S24" s="15">
        <f t="shared" si="3"/>
        <v>187271583965</v>
      </c>
      <c r="T24" s="5"/>
      <c r="U24" s="1">
        <f t="shared" si="1"/>
        <v>2.8233893292691974E-2</v>
      </c>
    </row>
    <row r="25" spans="1:21" ht="21" x14ac:dyDescent="0.55000000000000004">
      <c r="A25" s="30" t="s">
        <v>57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-61402221620</v>
      </c>
      <c r="F25" s="15"/>
      <c r="G25" s="15">
        <f>IFERROR(VLOOKUP(A25,'درآمد ناشی از فروش'!A:Q,9,0),0)</f>
        <v>8181979688</v>
      </c>
      <c r="H25" s="15"/>
      <c r="I25" s="15">
        <f t="shared" si="2"/>
        <v>-53220241932</v>
      </c>
      <c r="J25" s="5"/>
      <c r="K25" s="1">
        <f t="shared" si="0"/>
        <v>0.14012644866520807</v>
      </c>
      <c r="L25" s="5"/>
      <c r="M25" s="15">
        <f>IFERROR(VLOOKUP(A25,'درآمد سود سهام'!A:S,19,0),0)</f>
        <v>99285198284</v>
      </c>
      <c r="N25" s="15"/>
      <c r="O25" s="15">
        <f>IFERROR(VLOOKUP(A25,'درآمد ناشی از تغییر قیمت اوراق'!A:Q,17,0),0)</f>
        <v>286702567438</v>
      </c>
      <c r="P25" s="15"/>
      <c r="Q25" s="15">
        <f>IFERROR(VLOOKUP(A25,'درآمد ناشی از فروش'!A:Q,17,0),0)</f>
        <v>13156055765</v>
      </c>
      <c r="R25" s="15"/>
      <c r="S25" s="15">
        <f t="shared" si="3"/>
        <v>399143821487</v>
      </c>
      <c r="T25" s="5"/>
      <c r="U25" s="1">
        <f t="shared" si="1"/>
        <v>6.0176690054629084E-2</v>
      </c>
    </row>
    <row r="26" spans="1:21" ht="21" x14ac:dyDescent="0.55000000000000004">
      <c r="A26" s="30" t="s">
        <v>60</v>
      </c>
      <c r="C26" s="15">
        <f>IFERROR(VLOOKUP(A26,'درآمد سود سهام'!A:S,13,0),0)</f>
        <v>14318295861</v>
      </c>
      <c r="D26" s="15"/>
      <c r="E26" s="15">
        <f>IFERROR(VLOOKUP(A26,'درآمد ناشی از تغییر قیمت اوراق'!A:Q,9,0),0)</f>
        <v>-58031013656</v>
      </c>
      <c r="F26" s="15"/>
      <c r="G26" s="15">
        <f>IFERROR(VLOOKUP(A26,'درآمد ناشی از فروش'!A:Q,9,0),0)</f>
        <v>46810341</v>
      </c>
      <c r="H26" s="15"/>
      <c r="I26" s="15">
        <f t="shared" si="2"/>
        <v>-43665907454</v>
      </c>
      <c r="J26" s="5"/>
      <c r="K26" s="1">
        <f t="shared" si="0"/>
        <v>0.11497032552183133</v>
      </c>
      <c r="L26" s="5"/>
      <c r="M26" s="15">
        <f>IFERROR(VLOOKUP(A26,'درآمد سود سهام'!A:S,19,0),0)</f>
        <v>14318295861</v>
      </c>
      <c r="N26" s="15"/>
      <c r="O26" s="15">
        <f>IFERROR(VLOOKUP(A26,'درآمد ناشی از تغییر قیمت اوراق'!A:Q,17,0),0)</f>
        <v>16647091963</v>
      </c>
      <c r="P26" s="15"/>
      <c r="Q26" s="15">
        <f>IFERROR(VLOOKUP(A26,'درآمد ناشی از فروش'!A:Q,17,0),0)</f>
        <v>46810335</v>
      </c>
      <c r="R26" s="15"/>
      <c r="S26" s="15">
        <f t="shared" si="3"/>
        <v>31012198159</v>
      </c>
      <c r="T26" s="5"/>
      <c r="U26" s="1">
        <f t="shared" si="1"/>
        <v>4.6755363256641659E-3</v>
      </c>
    </row>
    <row r="27" spans="1:21" ht="21" x14ac:dyDescent="0.55000000000000004">
      <c r="A27" s="30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-15894873018</v>
      </c>
      <c r="F27" s="15"/>
      <c r="G27" s="15">
        <f>IFERROR(VLOOKUP(A27,'درآمد ناشی از فروش'!A:Q,9,0),0)</f>
        <v>0</v>
      </c>
      <c r="H27" s="15"/>
      <c r="I27" s="15">
        <f t="shared" si="2"/>
        <v>-15894873018</v>
      </c>
      <c r="J27" s="5"/>
      <c r="K27" s="1">
        <f t="shared" si="0"/>
        <v>4.1850469429331225E-2</v>
      </c>
      <c r="L27" s="5"/>
      <c r="M27" s="15">
        <f>IFERROR(VLOOKUP(A27,'درآمد سود سهام'!A:S,19,0),0)</f>
        <v>36930117120</v>
      </c>
      <c r="N27" s="15"/>
      <c r="O27" s="15">
        <f>IFERROR(VLOOKUP(A27,'درآمد ناشی از تغییر قیمت اوراق'!A:Q,17,0),0)</f>
        <v>52630857348</v>
      </c>
      <c r="P27" s="15"/>
      <c r="Q27" s="15">
        <f>IFERROR(VLOOKUP(A27,'درآمد ناشی از فروش'!A:Q,17,0),0)</f>
        <v>205245694</v>
      </c>
      <c r="R27" s="15"/>
      <c r="S27" s="15">
        <f t="shared" si="3"/>
        <v>89766220162</v>
      </c>
      <c r="T27" s="5"/>
      <c r="U27" s="1">
        <f t="shared" si="1"/>
        <v>1.3533552863075463E-2</v>
      </c>
    </row>
    <row r="28" spans="1:21" ht="21" x14ac:dyDescent="0.55000000000000004">
      <c r="A28" s="30" t="s">
        <v>71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41929029000</v>
      </c>
      <c r="F28" s="15"/>
      <c r="G28" s="15">
        <f>IFERROR(VLOOKUP(A28,'درآمد ناشی از فروش'!A:Q,9,0),0)</f>
        <v>0</v>
      </c>
      <c r="H28" s="15"/>
      <c r="I28" s="15">
        <f t="shared" si="2"/>
        <v>41929029000</v>
      </c>
      <c r="J28" s="5"/>
      <c r="K28" s="1">
        <f t="shared" si="0"/>
        <v>-0.1103972044557319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213537204190</v>
      </c>
      <c r="P28" s="15"/>
      <c r="Q28" s="15">
        <f>IFERROR(VLOOKUP(A28,'درآمد ناشی از فروش'!A:Q,17,0),0)</f>
        <v>0</v>
      </c>
      <c r="R28" s="15"/>
      <c r="S28" s="15">
        <f t="shared" si="3"/>
        <v>213537204190</v>
      </c>
      <c r="T28" s="5"/>
      <c r="U28" s="1">
        <f t="shared" si="1"/>
        <v>3.2193814509771115E-2</v>
      </c>
    </row>
    <row r="29" spans="1:21" ht="21" x14ac:dyDescent="0.55000000000000004">
      <c r="A29" s="30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3359889000</v>
      </c>
      <c r="F29" s="15"/>
      <c r="G29" s="15">
        <f>IFERROR(VLOOKUP(A29,'درآمد ناشی از فروش'!A:Q,9,0),0)</f>
        <v>0</v>
      </c>
      <c r="H29" s="15"/>
      <c r="I29" s="15">
        <f t="shared" si="2"/>
        <v>3359889000</v>
      </c>
      <c r="J29" s="5"/>
      <c r="K29" s="1">
        <f t="shared" si="0"/>
        <v>-8.8464331688092417E-3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149034484477</v>
      </c>
      <c r="P29" s="15"/>
      <c r="Q29" s="15">
        <f>IFERROR(VLOOKUP(A29,'درآمد ناشی از فروش'!A:Q,17,0),0)</f>
        <v>8838635813</v>
      </c>
      <c r="R29" s="15"/>
      <c r="S29" s="15">
        <f t="shared" si="3"/>
        <v>187873120290</v>
      </c>
      <c r="T29" s="5"/>
      <c r="U29" s="1">
        <f t="shared" si="1"/>
        <v>2.8324583572830266E-2</v>
      </c>
    </row>
    <row r="30" spans="1:21" ht="21" x14ac:dyDescent="0.55000000000000004">
      <c r="A30" s="30" t="s">
        <v>68</v>
      </c>
      <c r="C30" s="15">
        <f>IFERROR(VLOOKUP(A30,'درآمد سود سهام'!A:S,13,0),0)</f>
        <v>164648308870</v>
      </c>
      <c r="D30" s="15"/>
      <c r="E30" s="15">
        <f>IFERROR(VLOOKUP(A30,'درآمد ناشی از تغییر قیمت اوراق'!A:Q,9,0),0)</f>
        <v>-359276839298</v>
      </c>
      <c r="F30" s="15"/>
      <c r="G30" s="15">
        <f>IFERROR(VLOOKUP(A30,'درآمد ناشی از فروش'!A:Q,9,0),0)</f>
        <v>5296628806</v>
      </c>
      <c r="H30" s="15"/>
      <c r="I30" s="15">
        <f t="shared" si="2"/>
        <v>-189331901622</v>
      </c>
      <c r="J30" s="5"/>
      <c r="K30" s="1">
        <f t="shared" si="0"/>
        <v>0.49850218695397053</v>
      </c>
      <c r="L30" s="5"/>
      <c r="M30" s="15">
        <f>IFERROR(VLOOKUP(A30,'درآمد سود سهام'!A:S,19,0),0)</f>
        <v>164648308870</v>
      </c>
      <c r="N30" s="15"/>
      <c r="O30" s="15">
        <f>IFERROR(VLOOKUP(A30,'درآمد ناشی از تغییر قیمت اوراق'!A:Q,17,0),0)</f>
        <v>268399324731</v>
      </c>
      <c r="P30" s="15"/>
      <c r="Q30" s="15">
        <f>IFERROR(VLOOKUP(A30,'درآمد ناشی از فروش'!A:Q,17,0),0)</f>
        <v>5296628806</v>
      </c>
      <c r="R30" s="15"/>
      <c r="S30" s="15">
        <f t="shared" si="3"/>
        <v>438344262407</v>
      </c>
      <c r="T30" s="5"/>
      <c r="U30" s="1">
        <f t="shared" si="1"/>
        <v>6.6086722118909633E-2</v>
      </c>
    </row>
    <row r="31" spans="1:21" ht="21" x14ac:dyDescent="0.55000000000000004">
      <c r="A31" s="30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2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3"/>
        <v>134387500</v>
      </c>
      <c r="T31" s="5"/>
      <c r="U31" s="1">
        <f t="shared" si="1"/>
        <v>2.0260854607716526E-5</v>
      </c>
    </row>
    <row r="32" spans="1:21" ht="21" x14ac:dyDescent="0.55000000000000004">
      <c r="A32" s="30" t="s">
        <v>102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-16735079827</v>
      </c>
      <c r="F32" s="15"/>
      <c r="G32" s="15">
        <f>IFERROR(VLOOKUP(A32,'درآمد ناشی از فروش'!A:Q,9,0),0)</f>
        <v>206016432</v>
      </c>
      <c r="H32" s="15"/>
      <c r="I32" s="15">
        <f t="shared" si="2"/>
        <v>-16529063395</v>
      </c>
      <c r="J32" s="5"/>
      <c r="K32" s="1">
        <f t="shared" si="0"/>
        <v>4.3520263516705078E-2</v>
      </c>
      <c r="L32" s="5"/>
      <c r="M32" s="15">
        <f>IFERROR(VLOOKUP(A32,'درآمد سود سهام'!A:S,19,0),0)</f>
        <v>8789594595</v>
      </c>
      <c r="N32" s="15"/>
      <c r="O32" s="15">
        <f>IFERROR(VLOOKUP(A32,'درآمد ناشی از تغییر قیمت اوراق'!A:Q,17,0),0)</f>
        <v>227758882</v>
      </c>
      <c r="P32" s="15"/>
      <c r="Q32" s="15">
        <f>IFERROR(VLOOKUP(A32,'درآمد ناشی از فروش'!A:Q,17,0),0)</f>
        <v>206016432</v>
      </c>
      <c r="R32" s="15"/>
      <c r="S32" s="15">
        <f t="shared" si="3"/>
        <v>9223369909</v>
      </c>
      <c r="T32" s="5"/>
      <c r="U32" s="1">
        <f t="shared" si="1"/>
        <v>1.3905560912989422E-3</v>
      </c>
    </row>
    <row r="33" spans="1:21" ht="21" x14ac:dyDescent="0.55000000000000004">
      <c r="A33" s="30" t="s">
        <v>56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-52595589111</v>
      </c>
      <c r="F33" s="15"/>
      <c r="G33" s="15">
        <f>IFERROR(VLOOKUP(A33,'درآمد ناشی از فروش'!A:Q,9,0),0)</f>
        <v>15950565858</v>
      </c>
      <c r="H33" s="15"/>
      <c r="I33" s="15">
        <f t="shared" si="2"/>
        <v>-36645023253</v>
      </c>
      <c r="J33" s="5"/>
      <c r="K33" s="1">
        <f t="shared" si="0"/>
        <v>9.6484660409056705E-2</v>
      </c>
      <c r="L33" s="5"/>
      <c r="M33" s="15">
        <f>IFERROR(VLOOKUP(A33,'درآمد سود سهام'!A:S,19,0),0)</f>
        <v>0</v>
      </c>
      <c r="N33" s="15"/>
      <c r="O33" s="15">
        <f>IFERROR(VLOOKUP(A33,'درآمد ناشی از تغییر قیمت اوراق'!A:Q,17,0),0)</f>
        <v>983083833990</v>
      </c>
      <c r="P33" s="15"/>
      <c r="Q33" s="15">
        <f>IFERROR(VLOOKUP(A33,'درآمد ناشی از فروش'!A:Q,17,0),0)</f>
        <v>15950565858</v>
      </c>
      <c r="R33" s="15"/>
      <c r="S33" s="15">
        <f t="shared" si="3"/>
        <v>999034399848</v>
      </c>
      <c r="T33" s="5"/>
      <c r="U33" s="1">
        <f t="shared" si="1"/>
        <v>0.15061885014177409</v>
      </c>
    </row>
    <row r="34" spans="1:21" ht="21" x14ac:dyDescent="0.55000000000000004">
      <c r="A34" s="30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-17609050060</v>
      </c>
      <c r="F34" s="15"/>
      <c r="G34" s="15">
        <f>IFERROR(VLOOKUP(A34,'درآمد ناشی از فروش'!A:Q,9,0),0)</f>
        <v>2367102582</v>
      </c>
      <c r="H34" s="15"/>
      <c r="I34" s="15">
        <f t="shared" si="2"/>
        <v>-15241947478</v>
      </c>
      <c r="J34" s="5"/>
      <c r="K34" s="1">
        <f t="shared" si="0"/>
        <v>4.0131346519670014E-2</v>
      </c>
      <c r="L34" s="5"/>
      <c r="M34" s="15">
        <f>IFERROR(VLOOKUP(A34,'درآمد سود سهام'!A:S,19,0),0)</f>
        <v>31822282242</v>
      </c>
      <c r="N34" s="15"/>
      <c r="O34" s="15">
        <f>IFERROR(VLOOKUP(A34,'درآمد ناشی از تغییر قیمت اوراق'!A:Q,17,0),0)</f>
        <v>25254394855</v>
      </c>
      <c r="P34" s="15"/>
      <c r="Q34" s="15">
        <f>IFERROR(VLOOKUP(A34,'درآمد ناشی از فروش'!A:Q,17,0),0)</f>
        <v>2349703757</v>
      </c>
      <c r="R34" s="15"/>
      <c r="S34" s="15">
        <f t="shared" si="3"/>
        <v>59426380854</v>
      </c>
      <c r="T34" s="5"/>
      <c r="U34" s="1">
        <f t="shared" si="1"/>
        <v>8.9593843351925065E-3</v>
      </c>
    </row>
    <row r="35" spans="1:21" ht="21" x14ac:dyDescent="0.55000000000000004">
      <c r="A35" s="30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7216723916</v>
      </c>
      <c r="F35" s="15"/>
      <c r="G35" s="15">
        <f>IFERROR(VLOOKUP(A35,'درآمد ناشی از فروش'!A:Q,9,0),0)</f>
        <v>10979751356</v>
      </c>
      <c r="H35" s="15"/>
      <c r="I35" s="15">
        <f t="shared" si="2"/>
        <v>18196475272</v>
      </c>
      <c r="J35" s="5"/>
      <c r="K35" s="1">
        <f t="shared" si="0"/>
        <v>-4.7910482281300952E-2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182209285905</v>
      </c>
      <c r="P35" s="15"/>
      <c r="Q35" s="15">
        <f>IFERROR(VLOOKUP(A35,'درآمد ناشی از فروش'!A:Q,17,0),0)</f>
        <v>32451537964</v>
      </c>
      <c r="R35" s="15"/>
      <c r="S35" s="15">
        <f t="shared" si="3"/>
        <v>260260823869</v>
      </c>
      <c r="T35" s="5"/>
      <c r="U35" s="1">
        <f t="shared" si="1"/>
        <v>3.9238074318625825E-2</v>
      </c>
    </row>
    <row r="36" spans="1:21" ht="21" x14ac:dyDescent="0.55000000000000004">
      <c r="A36" s="30" t="s">
        <v>106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-31401798908</v>
      </c>
      <c r="F36" s="15"/>
      <c r="G36" s="15">
        <f>IFERROR(VLOOKUP(A36,'درآمد ناشی از فروش'!A:Q,9,0),0)</f>
        <v>12498824240</v>
      </c>
      <c r="H36" s="15"/>
      <c r="I36" s="15">
        <f t="shared" si="2"/>
        <v>-18902974668</v>
      </c>
      <c r="J36" s="5"/>
      <c r="K36" s="1">
        <f t="shared" si="0"/>
        <v>4.9770662689200766E-2</v>
      </c>
      <c r="L36" s="5"/>
      <c r="M36" s="15">
        <f>IFERROR(VLOOKUP(A36,'درآمد سود سهام'!A:S,19,0),0)</f>
        <v>67644612137</v>
      </c>
      <c r="N36" s="15"/>
      <c r="O36" s="15">
        <f>IFERROR(VLOOKUP(A36,'درآمد ناشی از تغییر قیمت اوراق'!A:Q,17,0),0)</f>
        <v>231364544707</v>
      </c>
      <c r="P36" s="15"/>
      <c r="Q36" s="15">
        <f>IFERROR(VLOOKUP(A36,'درآمد ناشی از فروش'!A:Q,17,0),0)</f>
        <v>15022495968</v>
      </c>
      <c r="R36" s="15"/>
      <c r="S36" s="15">
        <f t="shared" si="3"/>
        <v>314031652812</v>
      </c>
      <c r="T36" s="5"/>
      <c r="U36" s="1">
        <f t="shared" si="1"/>
        <v>4.7344802603254368E-2</v>
      </c>
    </row>
    <row r="37" spans="1:21" ht="21" x14ac:dyDescent="0.55000000000000004">
      <c r="A37" s="30" t="s">
        <v>120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-4429271458</v>
      </c>
      <c r="F37" s="15"/>
      <c r="G37" s="15">
        <f>IFERROR(VLOOKUP(A37,'درآمد ناشی از فروش'!A:Q,9,0),0)</f>
        <v>2696427761</v>
      </c>
      <c r="H37" s="15"/>
      <c r="I37" s="15">
        <f t="shared" si="2"/>
        <v>-1732843697</v>
      </c>
      <c r="J37" s="5"/>
      <c r="K37" s="1">
        <f t="shared" si="0"/>
        <v>4.5624977365332107E-3</v>
      </c>
      <c r="L37" s="5"/>
      <c r="M37" s="15">
        <f>IFERROR(VLOOKUP(A37,'درآمد سود سهام'!A:S,19,0),0)</f>
        <v>26884538819</v>
      </c>
      <c r="N37" s="15"/>
      <c r="O37" s="15">
        <f>IFERROR(VLOOKUP(A37,'درآمد ناشی از تغییر قیمت اوراق'!A:Q,17,0),0)</f>
        <v>41932536892</v>
      </c>
      <c r="P37" s="15"/>
      <c r="Q37" s="15">
        <f>IFERROR(VLOOKUP(A37,'درآمد ناشی از فروش'!A:Q,17,0),0)</f>
        <v>2696427761</v>
      </c>
      <c r="R37" s="15"/>
      <c r="S37" s="15">
        <f t="shared" si="3"/>
        <v>71513503472</v>
      </c>
      <c r="T37" s="5"/>
      <c r="U37" s="1">
        <f t="shared" si="1"/>
        <v>1.0781692466446826E-2</v>
      </c>
    </row>
    <row r="38" spans="1:21" ht="21" x14ac:dyDescent="0.55000000000000004">
      <c r="A38" s="30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2066629950</v>
      </c>
      <c r="F38" s="15"/>
      <c r="G38" s="15">
        <f>IFERROR(VLOOKUP(A38,'درآمد ناشی از فروش'!A:Q,9,0),0)</f>
        <v>0</v>
      </c>
      <c r="H38" s="15"/>
      <c r="I38" s="15">
        <f t="shared" si="2"/>
        <v>2066629950</v>
      </c>
      <c r="J38" s="5"/>
      <c r="K38" s="1">
        <f t="shared" si="0"/>
        <v>-5.4413415851936138E-3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139813678183</v>
      </c>
      <c r="P38" s="15"/>
      <c r="Q38" s="15">
        <f>IFERROR(VLOOKUP(A38,'درآمد ناشی از فروش'!A:Q,17,0),0)</f>
        <v>24542841606</v>
      </c>
      <c r="R38" s="15"/>
      <c r="S38" s="15">
        <f t="shared" si="3"/>
        <v>190596519789</v>
      </c>
      <c r="T38" s="5"/>
      <c r="U38" s="1">
        <f t="shared" si="1"/>
        <v>2.8735175341320397E-2</v>
      </c>
    </row>
    <row r="39" spans="1:21" ht="21" x14ac:dyDescent="0.55000000000000004">
      <c r="A39" s="30" t="s">
        <v>70</v>
      </c>
      <c r="C39" s="15">
        <f>IFERROR(VLOOKUP(A39,'درآمد سود سهام'!A:S,13,0),0)</f>
        <v>5817122575</v>
      </c>
      <c r="D39" s="15"/>
      <c r="E39" s="15">
        <f>IFERROR(VLOOKUP(A39,'درآمد ناشی از تغییر قیمت اوراق'!A:Q,9,0),0)</f>
        <v>-39088398479</v>
      </c>
      <c r="F39" s="15"/>
      <c r="G39" s="15">
        <f>IFERROR(VLOOKUP(A39,'درآمد ناشی از فروش'!A:Q,9,0),0)</f>
        <v>17627761824</v>
      </c>
      <c r="H39" s="15"/>
      <c r="I39" s="15">
        <f t="shared" si="2"/>
        <v>-15643514080</v>
      </c>
      <c r="J39" s="5"/>
      <c r="K39" s="1">
        <f t="shared" si="0"/>
        <v>4.1188652909083127E-2</v>
      </c>
      <c r="L39" s="5"/>
      <c r="M39" s="15">
        <f>IFERROR(VLOOKUP(A39,'درآمد سود سهام'!A:S,19,0),0)</f>
        <v>5817122575</v>
      </c>
      <c r="N39" s="15"/>
      <c r="O39" s="15">
        <f>IFERROR(VLOOKUP(A39,'درآمد ناشی از تغییر قیمت اوراق'!A:Q,17,0),0)</f>
        <v>10966709846</v>
      </c>
      <c r="P39" s="15"/>
      <c r="Q39" s="15">
        <f>IFERROR(VLOOKUP(A39,'درآمد ناشی از فروش'!A:Q,17,0),0)</f>
        <v>18815025028</v>
      </c>
      <c r="R39" s="15"/>
      <c r="S39" s="15">
        <f t="shared" si="3"/>
        <v>35598857449</v>
      </c>
      <c r="T39" s="5"/>
      <c r="U39" s="1">
        <f t="shared" si="1"/>
        <v>5.3670413913125504E-3</v>
      </c>
    </row>
    <row r="40" spans="1:21" ht="21" x14ac:dyDescent="0.55000000000000004">
      <c r="A40" s="30" t="s">
        <v>67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-12702077632</v>
      </c>
      <c r="F40" s="15"/>
      <c r="G40" s="15">
        <f>IFERROR(VLOOKUP(A40,'درآمد ناشی از فروش'!A:Q,9,0),0)</f>
        <v>4188485211</v>
      </c>
      <c r="H40" s="15"/>
      <c r="I40" s="15">
        <f t="shared" si="2"/>
        <v>-8513592421</v>
      </c>
      <c r="J40" s="5"/>
      <c r="K40" s="1">
        <f t="shared" ref="K40:K63" si="4">+I40/$I$64</f>
        <v>2.2415897185549098E-2</v>
      </c>
      <c r="L40" s="5"/>
      <c r="M40" s="15">
        <f>IFERROR(VLOOKUP(A40,'درآمد سود سهام'!A:S,19,0),0)</f>
        <v>19278169014</v>
      </c>
      <c r="N40" s="15"/>
      <c r="O40" s="15">
        <f>IFERROR(VLOOKUP(A40,'درآمد ناشی از تغییر قیمت اوراق'!A:Q,17,0),0)</f>
        <v>17820708509</v>
      </c>
      <c r="P40" s="15"/>
      <c r="Q40" s="15">
        <f>IFERROR(VLOOKUP(A40,'درآمد ناشی از فروش'!A:Q,17,0),0)</f>
        <v>4188485211</v>
      </c>
      <c r="R40" s="15"/>
      <c r="S40" s="15">
        <f t="shared" si="3"/>
        <v>41287362734</v>
      </c>
      <c r="T40" s="5"/>
      <c r="U40" s="1">
        <f t="shared" ref="U40:U63" si="5">+S40/$S$64</f>
        <v>6.2246656384680682E-3</v>
      </c>
    </row>
    <row r="41" spans="1:21" ht="21" x14ac:dyDescent="0.55000000000000004">
      <c r="A41" s="30" t="s">
        <v>83</v>
      </c>
      <c r="C41" s="15">
        <f>IFERROR(VLOOKUP(A41,'درآمد سود سهام'!A:S,13,0),0)</f>
        <v>361426573</v>
      </c>
      <c r="D41" s="15"/>
      <c r="E41" s="15">
        <f>IFERROR(VLOOKUP(A41,'درآمد ناشی از تغییر قیمت اوراق'!A:Q,9,0),0)</f>
        <v>-1606981230</v>
      </c>
      <c r="F41" s="15"/>
      <c r="G41" s="15">
        <f>IFERROR(VLOOKUP(A41,'درآمد ناشی از فروش'!A:Q,9,0),0)</f>
        <v>0</v>
      </c>
      <c r="H41" s="15"/>
      <c r="I41" s="15">
        <f t="shared" si="2"/>
        <v>-1245554657</v>
      </c>
      <c r="J41" s="5"/>
      <c r="K41" s="1">
        <f t="shared" si="4"/>
        <v>3.2794881114374965E-3</v>
      </c>
      <c r="L41" s="5"/>
      <c r="M41" s="15">
        <f>IFERROR(VLOOKUP(A41,'درآمد سود سهام'!A:S,19,0),0)</f>
        <v>361426573</v>
      </c>
      <c r="N41" s="15"/>
      <c r="O41" s="15">
        <f>IFERROR(VLOOKUP(A41,'درآمد ناشی از تغییر قیمت اوراق'!A:Q,17,0),0)</f>
        <v>277219004</v>
      </c>
      <c r="P41" s="15"/>
      <c r="Q41" s="15">
        <f>IFERROR(VLOOKUP(A41,'درآمد ناشی از فروش'!A:Q,17,0),0)</f>
        <v>0</v>
      </c>
      <c r="R41" s="15"/>
      <c r="S41" s="15">
        <f t="shared" si="3"/>
        <v>638645577</v>
      </c>
      <c r="T41" s="5"/>
      <c r="U41" s="1">
        <f t="shared" si="5"/>
        <v>9.628503530059142E-5</v>
      </c>
    </row>
    <row r="42" spans="1:21" ht="21" x14ac:dyDescent="0.55000000000000004">
      <c r="A42" s="30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-5519016200</v>
      </c>
      <c r="F42" s="15"/>
      <c r="G42" s="15">
        <f>IFERROR(VLOOKUP(A42,'درآمد ناشی از فروش'!A:Q,9,0),0)</f>
        <v>0</v>
      </c>
      <c r="H42" s="15"/>
      <c r="I42" s="15">
        <f t="shared" si="2"/>
        <v>-5519016200</v>
      </c>
      <c r="J42" s="5"/>
      <c r="K42" s="1">
        <f t="shared" si="4"/>
        <v>1.4531315758013297E-2</v>
      </c>
      <c r="L42" s="5"/>
      <c r="M42" s="15">
        <f>IFERROR(VLOOKUP(A42,'درآمد سود سهام'!A:S,19,0),0)</f>
        <v>400042523</v>
      </c>
      <c r="N42" s="15"/>
      <c r="O42" s="15">
        <f>IFERROR(VLOOKUP(A42,'درآمد ناشی از تغییر قیمت اوراق'!A:Q,17,0),0)</f>
        <v>16346750818</v>
      </c>
      <c r="P42" s="15"/>
      <c r="Q42" s="15">
        <f>IFERROR(VLOOKUP(A42,'درآمد ناشی از فروش'!A:Q,17,0),0)</f>
        <v>0</v>
      </c>
      <c r="R42" s="15"/>
      <c r="S42" s="15">
        <f t="shared" si="3"/>
        <v>16746793341</v>
      </c>
      <c r="T42" s="5"/>
      <c r="U42" s="1">
        <f t="shared" si="5"/>
        <v>2.5248207238580691E-3</v>
      </c>
    </row>
    <row r="43" spans="1:21" ht="21" x14ac:dyDescent="0.55000000000000004">
      <c r="A43" s="30" t="s">
        <v>108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-15030036000</v>
      </c>
      <c r="F43" s="15"/>
      <c r="G43" s="15">
        <f>IFERROR(VLOOKUP(A43,'درآمد ناشی از فروش'!A:Q,9,0),0)</f>
        <v>0</v>
      </c>
      <c r="H43" s="15"/>
      <c r="I43" s="15">
        <f t="shared" si="2"/>
        <v>-15030036000</v>
      </c>
      <c r="J43" s="5"/>
      <c r="K43" s="1">
        <f t="shared" si="4"/>
        <v>3.9573393346862641E-2</v>
      </c>
      <c r="L43" s="5"/>
      <c r="M43" s="15">
        <f>IFERROR(VLOOKUP(A43,'درآمد سود سهام'!A:S,19,0),0)</f>
        <v>12670570112</v>
      </c>
      <c r="N43" s="15"/>
      <c r="O43" s="15">
        <f>IFERROR(VLOOKUP(A43,'درآمد ناشی از تغییر قیمت اوراق'!A:Q,17,0),0)</f>
        <v>-3741523163</v>
      </c>
      <c r="P43" s="15"/>
      <c r="Q43" s="15">
        <f>IFERROR(VLOOKUP(A43,'درآمد ناشی از فروش'!A:Q,17,0),0)</f>
        <v>1187331215</v>
      </c>
      <c r="R43" s="15"/>
      <c r="S43" s="15">
        <f t="shared" si="3"/>
        <v>10116378164</v>
      </c>
      <c r="T43" s="5"/>
      <c r="U43" s="1">
        <f t="shared" si="5"/>
        <v>1.5251899703282094E-3</v>
      </c>
    </row>
    <row r="44" spans="1:21" ht="21" x14ac:dyDescent="0.55000000000000004">
      <c r="A44" s="30" t="s">
        <v>103</v>
      </c>
      <c r="C44" s="15">
        <f>IFERROR(VLOOKUP(A44,'درآمد سود سهام'!A:S,13,0),0)</f>
        <v>9012345679</v>
      </c>
      <c r="D44" s="15"/>
      <c r="E44" s="15">
        <f>IFERROR(VLOOKUP(A44,'درآمد ناشی از تغییر قیمت اوراق'!A:Q,9,0),0)</f>
        <v>12375922500</v>
      </c>
      <c r="F44" s="15"/>
      <c r="G44" s="15">
        <f>IFERROR(VLOOKUP(A44,'درآمد ناشی از فروش'!A:Q,9,0),0)</f>
        <v>0</v>
      </c>
      <c r="H44" s="15"/>
      <c r="I44" s="15">
        <f t="shared" si="2"/>
        <v>21388268179</v>
      </c>
      <c r="J44" s="5"/>
      <c r="K44" s="1">
        <f t="shared" si="4"/>
        <v>-5.6314326170326709E-2</v>
      </c>
      <c r="L44" s="5"/>
      <c r="M44" s="15">
        <f>IFERROR(VLOOKUP(A44,'درآمد سود سهام'!A:S,19,0),0)</f>
        <v>9012345679</v>
      </c>
      <c r="N44" s="15"/>
      <c r="O44" s="15">
        <f>IFERROR(VLOOKUP(A44,'درآمد ناشی از تغییر قیمت اوراق'!A:Q,17,0),0)</f>
        <v>57693612991</v>
      </c>
      <c r="P44" s="15"/>
      <c r="Q44" s="15">
        <f>IFERROR(VLOOKUP(A44,'درآمد ناشی از فروش'!A:Q,17,0),0)</f>
        <v>0</v>
      </c>
      <c r="R44" s="15"/>
      <c r="S44" s="15">
        <f t="shared" si="3"/>
        <v>66705958670</v>
      </c>
      <c r="T44" s="5"/>
      <c r="U44" s="1">
        <f t="shared" si="5"/>
        <v>1.0056885722862749E-2</v>
      </c>
    </row>
    <row r="45" spans="1:21" ht="21" x14ac:dyDescent="0.55000000000000004">
      <c r="A45" s="30" t="s">
        <v>89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0</v>
      </c>
      <c r="F45" s="15"/>
      <c r="G45" s="15">
        <f>IFERROR(VLOOKUP(A45,'درآمد ناشی از فروش'!A:Q,9,0),0)</f>
        <v>0</v>
      </c>
      <c r="H45" s="15"/>
      <c r="I45" s="15">
        <f t="shared" si="2"/>
        <v>0</v>
      </c>
      <c r="J45" s="5"/>
      <c r="K45" s="1">
        <f t="shared" si="4"/>
        <v>0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0</v>
      </c>
      <c r="P45" s="15"/>
      <c r="Q45" s="15">
        <f>IFERROR(VLOOKUP(A45,'درآمد ناشی از فروش'!A:Q,17,0),0)</f>
        <v>661665804</v>
      </c>
      <c r="R45" s="15"/>
      <c r="S45" s="15">
        <f t="shared" si="3"/>
        <v>661665804</v>
      </c>
      <c r="T45" s="5"/>
      <c r="U45" s="1">
        <f t="shared" si="5"/>
        <v>9.9755666663505605E-5</v>
      </c>
    </row>
    <row r="46" spans="1:21" ht="21" x14ac:dyDescent="0.55000000000000004">
      <c r="A46" s="30" t="s">
        <v>92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0</v>
      </c>
      <c r="F46" s="15"/>
      <c r="G46" s="15">
        <f>IFERROR(VLOOKUP(A46,'درآمد ناشی از فروش'!A:Q,9,0),0)</f>
        <v>2060089605</v>
      </c>
      <c r="H46" s="15"/>
      <c r="I46" s="15">
        <f t="shared" si="2"/>
        <v>2060089605</v>
      </c>
      <c r="J46" s="5"/>
      <c r="K46" s="1">
        <f t="shared" si="4"/>
        <v>-5.4241211576903673E-3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0</v>
      </c>
      <c r="P46" s="15"/>
      <c r="Q46" s="15">
        <f>IFERROR(VLOOKUP(A46,'درآمد ناشی از فروش'!A:Q,17,0),0)</f>
        <v>3405954327</v>
      </c>
      <c r="R46" s="15"/>
      <c r="S46" s="15">
        <f t="shared" si="3"/>
        <v>3405954327</v>
      </c>
      <c r="T46" s="5"/>
      <c r="U46" s="1">
        <f t="shared" si="5"/>
        <v>5.1349675691466832E-4</v>
      </c>
    </row>
    <row r="47" spans="1:21" ht="21" x14ac:dyDescent="0.55000000000000004">
      <c r="A47" s="30" t="s">
        <v>91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-7066113002</v>
      </c>
      <c r="F47" s="15"/>
      <c r="G47" s="15">
        <f>IFERROR(VLOOKUP(A47,'درآمد ناشی از فروش'!A:Q,9,0),0)</f>
        <v>0</v>
      </c>
      <c r="H47" s="15"/>
      <c r="I47" s="15">
        <f t="shared" si="2"/>
        <v>-7066113002</v>
      </c>
      <c r="J47" s="5"/>
      <c r="K47" s="1">
        <f t="shared" si="4"/>
        <v>1.8604750465103771E-2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6328644493</v>
      </c>
      <c r="P47" s="15"/>
      <c r="Q47" s="15">
        <f>IFERROR(VLOOKUP(A47,'درآمد ناشی از فروش'!A:Q,17,0),0)</f>
        <v>0</v>
      </c>
      <c r="R47" s="15"/>
      <c r="S47" s="15">
        <f t="shared" si="3"/>
        <v>6328644493</v>
      </c>
      <c r="T47" s="5"/>
      <c r="U47" s="1">
        <f t="shared" si="5"/>
        <v>9.5413446887990976E-4</v>
      </c>
    </row>
    <row r="48" spans="1:21" ht="21" x14ac:dyDescent="0.55000000000000004">
      <c r="A48" s="30" t="s">
        <v>90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-363225870</v>
      </c>
      <c r="F48" s="15"/>
      <c r="G48" s="15">
        <f>IFERROR(VLOOKUP(A48,'درآمد ناشی از فروش'!A:Q,9,0),0)</f>
        <v>0</v>
      </c>
      <c r="H48" s="15"/>
      <c r="I48" s="15">
        <f t="shared" si="2"/>
        <v>-363225870</v>
      </c>
      <c r="J48" s="5"/>
      <c r="K48" s="1">
        <f t="shared" si="4"/>
        <v>9.563570058825139E-4</v>
      </c>
      <c r="L48" s="5"/>
      <c r="M48" s="15">
        <f>IFERROR(VLOOKUP(A48,'درآمد سود سهام'!A:S,19,0),0)</f>
        <v>292500000</v>
      </c>
      <c r="N48" s="15"/>
      <c r="O48" s="15">
        <f>IFERROR(VLOOKUP(A48,'درآمد ناشی از تغییر قیمت اوراق'!A:Q,17,0),0)</f>
        <v>218371690</v>
      </c>
      <c r="P48" s="15"/>
      <c r="Q48" s="15">
        <f>IFERROR(VLOOKUP(A48,'درآمد ناشی از فروش'!A:Q,17,0),0)</f>
        <v>361514971</v>
      </c>
      <c r="R48" s="15"/>
      <c r="S48" s="15">
        <f t="shared" si="3"/>
        <v>872386661</v>
      </c>
      <c r="T48" s="5"/>
      <c r="U48" s="1">
        <f t="shared" si="5"/>
        <v>1.3152487619929148E-4</v>
      </c>
    </row>
    <row r="49" spans="1:21" ht="21" x14ac:dyDescent="0.55000000000000004">
      <c r="A49" s="30" t="s">
        <v>98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-866314575</v>
      </c>
      <c r="F49" s="15"/>
      <c r="G49" s="15">
        <f>IFERROR(VLOOKUP(A49,'درآمد ناشی از فروش'!A:Q,9,0),0)</f>
        <v>0</v>
      </c>
      <c r="H49" s="15"/>
      <c r="I49" s="15">
        <f t="shared" si="2"/>
        <v>-866314575</v>
      </c>
      <c r="J49" s="5"/>
      <c r="K49" s="1">
        <f t="shared" si="4"/>
        <v>2.2809664220761108E-3</v>
      </c>
      <c r="L49" s="5"/>
      <c r="M49" s="15">
        <f>IFERROR(VLOOKUP(A49,'درآمد سود سهام'!A:S,19,0),0)</f>
        <v>0</v>
      </c>
      <c r="N49" s="15"/>
      <c r="O49" s="15">
        <f>IFERROR(VLOOKUP(A49,'درآمد ناشی از تغییر قیمت اوراق'!A:Q,17,0),0)</f>
        <v>1294082549</v>
      </c>
      <c r="P49" s="15"/>
      <c r="Q49" s="15">
        <f>IFERROR(VLOOKUP(A49,'درآمد ناشی از فروش'!A:Q,17,0),0)</f>
        <v>341671618</v>
      </c>
      <c r="R49" s="15"/>
      <c r="S49" s="15">
        <f t="shared" si="3"/>
        <v>1635754167</v>
      </c>
      <c r="T49" s="5"/>
      <c r="U49" s="1">
        <f t="shared" si="5"/>
        <v>2.4661354182162372E-4</v>
      </c>
    </row>
    <row r="50" spans="1:21" ht="21" x14ac:dyDescent="0.55000000000000004">
      <c r="A50" s="30" t="s">
        <v>82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0</v>
      </c>
      <c r="F50" s="15"/>
      <c r="G50" s="15">
        <f>IFERROR(VLOOKUP(A50,'درآمد ناشی از فروش'!A:Q,9,0),0)</f>
        <v>0</v>
      </c>
      <c r="H50" s="15"/>
      <c r="I50" s="15">
        <f t="shared" si="2"/>
        <v>0</v>
      </c>
      <c r="J50" s="5"/>
      <c r="K50" s="1">
        <f t="shared" si="4"/>
        <v>0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0</v>
      </c>
      <c r="P50" s="15"/>
      <c r="Q50" s="15">
        <f>IFERROR(VLOOKUP(A50,'درآمد ناشی از فروش'!A:Q,17,0),0)</f>
        <v>1079651440</v>
      </c>
      <c r="R50" s="15"/>
      <c r="S50" s="15">
        <f t="shared" si="3"/>
        <v>1079651440</v>
      </c>
      <c r="T50" s="5"/>
      <c r="U50" s="1">
        <f t="shared" si="5"/>
        <v>1.6277303211125873E-4</v>
      </c>
    </row>
    <row r="51" spans="1:21" ht="21" x14ac:dyDescent="0.55000000000000004">
      <c r="A51" s="30" t="s">
        <v>118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-1254888720</v>
      </c>
      <c r="F51" s="15"/>
      <c r="G51" s="15">
        <f>IFERROR(VLOOKUP(A51,'درآمد ناشی از فروش'!A:Q,9,0),0)</f>
        <v>0</v>
      </c>
      <c r="H51" s="15"/>
      <c r="I51" s="15">
        <f t="shared" si="2"/>
        <v>-1254888720</v>
      </c>
      <c r="J51" s="5"/>
      <c r="K51" s="1">
        <f t="shared" si="4"/>
        <v>3.3040642699126588E-3</v>
      </c>
      <c r="L51" s="5"/>
      <c r="M51" s="15">
        <f>IFERROR(VLOOKUP(A51,'درآمد سود سهام'!A:S,19,0),0)</f>
        <v>0</v>
      </c>
      <c r="N51" s="15"/>
      <c r="O51" s="15">
        <f>IFERROR(VLOOKUP(A51,'درآمد ناشی از تغییر قیمت اوراق'!A:Q,17,0),0)</f>
        <v>-1784398767</v>
      </c>
      <c r="P51" s="15"/>
      <c r="Q51" s="15">
        <f>IFERROR(VLOOKUP(A51,'درآمد ناشی از فروش'!A:Q,17,0),0)</f>
        <v>0</v>
      </c>
      <c r="R51" s="15"/>
      <c r="S51" s="15">
        <f t="shared" si="3"/>
        <v>-1784398767</v>
      </c>
      <c r="T51" s="5"/>
      <c r="U51" s="1">
        <f t="shared" si="5"/>
        <v>-2.6902385996000844E-4</v>
      </c>
    </row>
    <row r="52" spans="1:21" ht="21" x14ac:dyDescent="0.55000000000000004">
      <c r="A52" s="30" t="s">
        <v>112</v>
      </c>
      <c r="C52" s="15">
        <f>IFERROR(VLOOKUP(A52,'درآمد سود سهام'!A:S,13,0),0)</f>
        <v>4798866588</v>
      </c>
      <c r="D52" s="15"/>
      <c r="E52" s="15">
        <f>IFERROR(VLOOKUP(A52,'درآمد ناشی از تغییر قیمت اوراق'!A:Q,9,0),0)</f>
        <v>-15019568276</v>
      </c>
      <c r="F52" s="15"/>
      <c r="G52" s="15">
        <f>IFERROR(VLOOKUP(A52,'درآمد ناشی از فروش'!A:Q,9,0),0)</f>
        <v>-2903949548</v>
      </c>
      <c r="H52" s="15"/>
      <c r="I52" s="15">
        <f t="shared" si="2"/>
        <v>-13124651236</v>
      </c>
      <c r="J52" s="5"/>
      <c r="K52" s="1">
        <f t="shared" si="4"/>
        <v>3.4556602918490345E-2</v>
      </c>
      <c r="L52" s="5"/>
      <c r="M52" s="15">
        <f>IFERROR(VLOOKUP(A52,'درآمد سود سهام'!A:S,19,0),0)</f>
        <v>4798866588</v>
      </c>
      <c r="N52" s="15"/>
      <c r="O52" s="15">
        <f>IFERROR(VLOOKUP(A52,'درآمد ناشی از تغییر قیمت اوراق'!A:Q,17,0),0)</f>
        <v>87485106</v>
      </c>
      <c r="P52" s="15"/>
      <c r="Q52" s="15">
        <f>IFERROR(VLOOKUP(A52,'درآمد ناشی از فروش'!A:Q,17,0),0)</f>
        <v>-2903949548</v>
      </c>
      <c r="R52" s="15"/>
      <c r="S52" s="15">
        <f t="shared" si="3"/>
        <v>1982402146</v>
      </c>
      <c r="T52" s="5"/>
      <c r="U52" s="1">
        <f t="shared" si="5"/>
        <v>2.9887572619574908E-4</v>
      </c>
    </row>
    <row r="53" spans="1:21" ht="21" x14ac:dyDescent="0.55000000000000004">
      <c r="A53" s="30" t="s">
        <v>114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0</v>
      </c>
      <c r="F53" s="15"/>
      <c r="G53" s="15">
        <f>IFERROR(VLOOKUP(A53,'درآمد ناشی از فروش'!A:Q,9,0),0)</f>
        <v>-4241189582</v>
      </c>
      <c r="H53" s="15"/>
      <c r="I53" s="15">
        <f t="shared" si="2"/>
        <v>-4241189582</v>
      </c>
      <c r="J53" s="5"/>
      <c r="K53" s="1">
        <f t="shared" si="4"/>
        <v>1.1166857057900723E-2</v>
      </c>
      <c r="L53" s="5"/>
      <c r="M53" s="15">
        <f>IFERROR(VLOOKUP(A53,'درآمد سود سهام'!A:S,19,0),0)</f>
        <v>0</v>
      </c>
      <c r="N53" s="15"/>
      <c r="O53" s="15">
        <f>IFERROR(VLOOKUP(A53,'درآمد ناشی از تغییر قیمت اوراق'!A:Q,17,0),0)</f>
        <v>0</v>
      </c>
      <c r="P53" s="15"/>
      <c r="Q53" s="15">
        <f>IFERROR(VLOOKUP(A53,'درآمد ناشی از فروش'!A:Q,17,0),0)</f>
        <v>-4241189582</v>
      </c>
      <c r="R53" s="15"/>
      <c r="S53" s="15">
        <f t="shared" si="3"/>
        <v>-4241189582</v>
      </c>
      <c r="T53" s="5"/>
      <c r="U53" s="1">
        <f t="shared" si="5"/>
        <v>-6.3942052262795299E-4</v>
      </c>
    </row>
    <row r="54" spans="1:21" ht="21" x14ac:dyDescent="0.55000000000000004">
      <c r="A54" s="30" t="s">
        <v>119</v>
      </c>
      <c r="C54" s="15">
        <f>IFERROR(VLOOKUP(A54,'درآمد سود سهام'!A:S,13,0),0)</f>
        <v>0</v>
      </c>
      <c r="D54" s="15"/>
      <c r="E54" s="15">
        <f>IFERROR(VLOOKUP(A54,'درآمد ناشی از تغییر قیمت اوراق'!A:Q,9,0),0)</f>
        <v>1730044620</v>
      </c>
      <c r="F54" s="15"/>
      <c r="G54" s="15">
        <f>IFERROR(VLOOKUP(A54,'درآمد ناشی از فروش'!A:Q,9,0),0)</f>
        <v>0</v>
      </c>
      <c r="H54" s="15"/>
      <c r="I54" s="15">
        <f t="shared" si="2"/>
        <v>1730044620</v>
      </c>
      <c r="J54" s="5"/>
      <c r="K54" s="1">
        <f t="shared" si="4"/>
        <v>-4.5551278955608294E-3</v>
      </c>
      <c r="L54" s="5"/>
      <c r="M54" s="15">
        <f>IFERROR(VLOOKUP(A54,'درآمد سود سهام'!A:S,19,0),0)</f>
        <v>0</v>
      </c>
      <c r="N54" s="15"/>
      <c r="O54" s="15">
        <f>IFERROR(VLOOKUP(A54,'درآمد ناشی از تغییر قیمت اوراق'!A:Q,17,0),0)</f>
        <v>54112698</v>
      </c>
      <c r="P54" s="15"/>
      <c r="Q54" s="15">
        <f>IFERROR(VLOOKUP(A54,'درآمد ناشی از فروش'!A:Q,17,0),0)</f>
        <v>0</v>
      </c>
      <c r="R54" s="15"/>
      <c r="S54" s="15">
        <f t="shared" si="3"/>
        <v>54112698</v>
      </c>
      <c r="T54" s="5"/>
      <c r="U54" s="1">
        <f t="shared" si="5"/>
        <v>8.1582699775594671E-6</v>
      </c>
    </row>
    <row r="55" spans="1:21" ht="21" x14ac:dyDescent="0.55000000000000004">
      <c r="A55" s="30" t="s">
        <v>115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-398862563</v>
      </c>
      <c r="F55" s="15"/>
      <c r="G55" s="15">
        <f>IFERROR(VLOOKUP(A55,'درآمد ناشی از فروش'!A:Q,9,0),0)</f>
        <v>0</v>
      </c>
      <c r="H55" s="15"/>
      <c r="I55" s="15">
        <f t="shared" si="2"/>
        <v>-398862563</v>
      </c>
      <c r="J55" s="5"/>
      <c r="K55" s="1">
        <f t="shared" si="4"/>
        <v>1.0501867791226037E-3</v>
      </c>
      <c r="L55" s="5"/>
      <c r="M55" s="15">
        <f>IFERROR(VLOOKUP(A55,'درآمد سود سهام'!A:S,19,0),0)</f>
        <v>0</v>
      </c>
      <c r="N55" s="15"/>
      <c r="O55" s="15">
        <f>IFERROR(VLOOKUP(A55,'درآمد ناشی از تغییر قیمت اوراق'!A:Q,17,0),0)</f>
        <v>395535271</v>
      </c>
      <c r="P55" s="15"/>
      <c r="Q55" s="15">
        <f>IFERROR(VLOOKUP(A55,'درآمد ناشی از فروش'!A:Q,17,0),0)</f>
        <v>441013088</v>
      </c>
      <c r="R55" s="15"/>
      <c r="S55" s="15">
        <f t="shared" si="3"/>
        <v>836548359</v>
      </c>
      <c r="T55" s="5"/>
      <c r="U55" s="1">
        <f t="shared" si="5"/>
        <v>1.2612173508713868E-4</v>
      </c>
    </row>
    <row r="56" spans="1:21" ht="21" x14ac:dyDescent="0.55000000000000004">
      <c r="A56" s="30" t="s">
        <v>87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0</v>
      </c>
      <c r="F56" s="15"/>
      <c r="G56" s="15">
        <f>IFERROR(VLOOKUP(A56,'درآمد ناشی از فروش'!A:Q,9,0),0)</f>
        <v>1161542305</v>
      </c>
      <c r="H56" s="15"/>
      <c r="I56" s="15">
        <f t="shared" si="2"/>
        <v>1161542305</v>
      </c>
      <c r="J56" s="5"/>
      <c r="K56" s="1">
        <f t="shared" si="4"/>
        <v>-3.0582874535221671E-3</v>
      </c>
      <c r="L56" s="5"/>
      <c r="M56" s="15">
        <f>IFERROR(VLOOKUP(A56,'درآمد سود سهام'!A:S,19,0),0)</f>
        <v>817300000</v>
      </c>
      <c r="N56" s="15"/>
      <c r="O56" s="15">
        <f>IFERROR(VLOOKUP(A56,'درآمد ناشی از تغییر قیمت اوراق'!A:Q,17,0),0)</f>
        <v>0</v>
      </c>
      <c r="P56" s="15"/>
      <c r="Q56" s="15">
        <f>IFERROR(VLOOKUP(A56,'درآمد ناشی از فروش'!A:Q,17,0),0)</f>
        <v>3421721104</v>
      </c>
      <c r="R56" s="15"/>
      <c r="S56" s="15">
        <f t="shared" si="3"/>
        <v>4239021104</v>
      </c>
      <c r="T56" s="5"/>
      <c r="U56" s="1">
        <f t="shared" si="5"/>
        <v>6.3909359328200911E-4</v>
      </c>
    </row>
    <row r="57" spans="1:21" ht="21" x14ac:dyDescent="0.55000000000000004">
      <c r="A57" s="30" t="s">
        <v>85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-1908576000</v>
      </c>
      <c r="F57" s="15"/>
      <c r="G57" s="15">
        <f>IFERROR(VLOOKUP(A57,'درآمد ناشی از فروش'!A:Q,9,0),0)</f>
        <v>0</v>
      </c>
      <c r="H57" s="15"/>
      <c r="I57" s="15">
        <f t="shared" si="2"/>
        <v>-1908576000</v>
      </c>
      <c r="J57" s="5"/>
      <c r="K57" s="1">
        <f t="shared" si="4"/>
        <v>5.0251928059508117E-3</v>
      </c>
      <c r="L57" s="5"/>
      <c r="M57" s="15">
        <f>IFERROR(VLOOKUP(A57,'درآمد سود سهام'!A:S,19,0),0)</f>
        <v>0</v>
      </c>
      <c r="N57" s="15"/>
      <c r="O57" s="15">
        <f>IFERROR(VLOOKUP(A57,'درآمد ناشی از تغییر قیمت اوراق'!A:Q,17,0),0)</f>
        <v>2707375596</v>
      </c>
      <c r="P57" s="15"/>
      <c r="Q57" s="15">
        <f>IFERROR(VLOOKUP(A57,'درآمد ناشی از فروش'!A:Q,17,0),0)</f>
        <v>3287954616</v>
      </c>
      <c r="R57" s="15"/>
      <c r="S57" s="15">
        <f t="shared" si="3"/>
        <v>5995330212</v>
      </c>
      <c r="T57" s="5"/>
      <c r="U57" s="1">
        <f t="shared" si="5"/>
        <v>9.0388253186183458E-4</v>
      </c>
    </row>
    <row r="58" spans="1:21" ht="21" x14ac:dyDescent="0.55000000000000004">
      <c r="A58" s="30" t="s">
        <v>86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0</v>
      </c>
      <c r="F58" s="15"/>
      <c r="G58" s="15">
        <f>IFERROR(VLOOKUP(A58,'درآمد ناشی از فروش'!A:Q,9,0),0)</f>
        <v>0</v>
      </c>
      <c r="H58" s="15"/>
      <c r="I58" s="15">
        <f t="shared" si="2"/>
        <v>0</v>
      </c>
      <c r="J58" s="5"/>
      <c r="K58" s="1">
        <f t="shared" si="4"/>
        <v>0</v>
      </c>
      <c r="L58" s="5"/>
      <c r="M58" s="15">
        <f>IFERROR(VLOOKUP(A58,'درآمد سود سهام'!A:S,19,0),0)</f>
        <v>0</v>
      </c>
      <c r="N58" s="15"/>
      <c r="O58" s="15">
        <f>IFERROR(VLOOKUP(A58,'درآمد ناشی از تغییر قیمت اوراق'!A:Q,17,0),0)</f>
        <v>0</v>
      </c>
      <c r="P58" s="15"/>
      <c r="Q58" s="15">
        <f>IFERROR(VLOOKUP(A58,'درآمد ناشی از فروش'!A:Q,17,0),0)</f>
        <v>1614940798</v>
      </c>
      <c r="R58" s="15"/>
      <c r="S58" s="15">
        <f t="shared" si="3"/>
        <v>1614940798</v>
      </c>
      <c r="T58" s="5"/>
      <c r="U58" s="1">
        <f t="shared" si="5"/>
        <v>2.4347562614341142E-4</v>
      </c>
    </row>
    <row r="59" spans="1:21" ht="21" x14ac:dyDescent="0.55000000000000004">
      <c r="A59" s="30" t="s">
        <v>93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2"/>
        <v>0</v>
      </c>
      <c r="J59" s="5"/>
      <c r="K59" s="1">
        <f t="shared" si="4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3115862</v>
      </c>
      <c r="R59" s="15"/>
      <c r="S59" s="15">
        <f t="shared" si="3"/>
        <v>3115862</v>
      </c>
      <c r="T59" s="5"/>
      <c r="U59" s="1">
        <f t="shared" si="5"/>
        <v>4.6976115308126746E-7</v>
      </c>
    </row>
    <row r="60" spans="1:21" ht="21" x14ac:dyDescent="0.55000000000000004">
      <c r="A60" s="30" t="s">
        <v>122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0</v>
      </c>
      <c r="H60" s="15"/>
      <c r="I60" s="15">
        <f t="shared" si="2"/>
        <v>0</v>
      </c>
      <c r="J60" s="5"/>
      <c r="K60" s="1">
        <f t="shared" si="4"/>
        <v>0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1713787</v>
      </c>
      <c r="R60" s="15"/>
      <c r="S60" s="15">
        <f t="shared" si="3"/>
        <v>1713787</v>
      </c>
      <c r="T60" s="5"/>
      <c r="U60" s="1">
        <f t="shared" si="5"/>
        <v>2.5837811727723697E-7</v>
      </c>
    </row>
    <row r="61" spans="1:21" ht="21" x14ac:dyDescent="0.55000000000000004">
      <c r="A61" s="30" t="s">
        <v>113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-17644466</v>
      </c>
      <c r="F61" s="15"/>
      <c r="G61" s="15">
        <f>IFERROR(VLOOKUP(A61,'درآمد ناشی از فروش'!A:Q,9,0),0)</f>
        <v>0</v>
      </c>
      <c r="H61" s="15"/>
      <c r="I61" s="15">
        <f t="shared" si="2"/>
        <v>-17644466</v>
      </c>
      <c r="J61" s="5"/>
      <c r="K61" s="1">
        <f t="shared" si="4"/>
        <v>4.6457067262736043E-5</v>
      </c>
      <c r="L61" s="5"/>
      <c r="M61" s="15">
        <f>IFERROR(VLOOKUP(A61,'درآمد سود سهام'!A:S,19,0),0)</f>
        <v>43105650</v>
      </c>
      <c r="N61" s="15"/>
      <c r="O61" s="15">
        <f>IFERROR(VLOOKUP(A61,'درآمد ناشی از تغییر قیمت اوراق'!A:Q,17,0),0)</f>
        <v>-39631481</v>
      </c>
      <c r="P61" s="15"/>
      <c r="Q61" s="15">
        <f>IFERROR(VLOOKUP(A61,'درآمد ناشی از فروش'!A:Q,17,0),0)</f>
        <v>0</v>
      </c>
      <c r="R61" s="15"/>
      <c r="S61" s="15">
        <f t="shared" si="3"/>
        <v>3474169</v>
      </c>
      <c r="T61" s="5"/>
      <c r="U61" s="1">
        <f t="shared" si="5"/>
        <v>5.2378110309095644E-7</v>
      </c>
    </row>
    <row r="62" spans="1:21" ht="21" x14ac:dyDescent="0.55000000000000004">
      <c r="A62" s="30" t="s">
        <v>84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0</v>
      </c>
      <c r="F62" s="15"/>
      <c r="G62" s="15">
        <f>IFERROR(VLOOKUP(A62,'درآمد ناشی از فروش'!A:Q,9,0),0)</f>
        <v>0</v>
      </c>
      <c r="H62" s="15"/>
      <c r="I62" s="15">
        <f t="shared" si="2"/>
        <v>0</v>
      </c>
      <c r="J62" s="5"/>
      <c r="K62" s="1">
        <f t="shared" si="4"/>
        <v>0</v>
      </c>
      <c r="L62" s="5"/>
      <c r="M62" s="15">
        <f>IFERROR(VLOOKUP(A62,'درآمد سود سهام'!A:S,19,0),0)</f>
        <v>0</v>
      </c>
      <c r="N62" s="15"/>
      <c r="O62" s="15">
        <f>IFERROR(VLOOKUP(A62,'درآمد ناشی از تغییر قیمت اوراق'!A:Q,17,0),0)</f>
        <v>0</v>
      </c>
      <c r="P62" s="15"/>
      <c r="Q62" s="15">
        <f>IFERROR(VLOOKUP(A62,'درآمد ناشی از فروش'!A:Q,17,0),0)</f>
        <v>536063634</v>
      </c>
      <c r="R62" s="15"/>
      <c r="S62" s="15">
        <f t="shared" si="3"/>
        <v>536063634</v>
      </c>
      <c r="T62" s="5"/>
      <c r="U62" s="1">
        <f t="shared" si="5"/>
        <v>8.0819327310636521E-5</v>
      </c>
    </row>
    <row r="63" spans="1:21" ht="21.75" thickBot="1" x14ac:dyDescent="0.6">
      <c r="A63" s="30" t="s">
        <v>124</v>
      </c>
      <c r="C63" s="15">
        <f>IFERROR(VLOOKUP(A63,'درآمد سود سهام'!A:S,13,0),0)</f>
        <v>519121365</v>
      </c>
      <c r="D63" s="15"/>
      <c r="E63" s="15">
        <f>IFERROR(VLOOKUP(A63,'درآمد ناشی از تغییر قیمت اوراق'!A:Q,9,0),0)</f>
        <v>-522375750</v>
      </c>
      <c r="F63" s="15"/>
      <c r="G63" s="15">
        <f>IFERROR(VLOOKUP(A63,'درآمد ناشی از فروش'!A:Q,9,0),0)</f>
        <v>878369936</v>
      </c>
      <c r="H63" s="15"/>
      <c r="I63" s="15">
        <f t="shared" si="2"/>
        <v>875115551</v>
      </c>
      <c r="J63" s="5"/>
      <c r="K63" s="1">
        <f t="shared" si="4"/>
        <v>-2.3041389870043848E-3</v>
      </c>
      <c r="L63" s="5"/>
      <c r="M63" s="15">
        <f>IFERROR(VLOOKUP(A63,'درآمد سود سهام'!A:S,19,0),0)</f>
        <v>519121365</v>
      </c>
      <c r="N63" s="15"/>
      <c r="O63" s="15">
        <f>IFERROR(VLOOKUP(A63,'درآمد ناشی از تغییر قیمت اوراق'!A:Q,17,0),0)</f>
        <v>593201812</v>
      </c>
      <c r="P63" s="15"/>
      <c r="Q63" s="15">
        <f>IFERROR(VLOOKUP(A63,'درآمد ناشی از فروش'!A:Q,17,0),0)</f>
        <v>878369936</v>
      </c>
      <c r="R63" s="15"/>
      <c r="S63" s="15">
        <f t="shared" si="3"/>
        <v>1990693113</v>
      </c>
      <c r="T63" s="5"/>
      <c r="U63" s="1">
        <f t="shared" si="5"/>
        <v>3.0012570909553049E-4</v>
      </c>
    </row>
    <row r="64" spans="1:21" s="4" customFormat="1" ht="26.25" customHeight="1" thickBot="1" x14ac:dyDescent="0.25">
      <c r="A64" s="4" t="s">
        <v>15</v>
      </c>
      <c r="C64" s="12">
        <f>SUM(C8:C63)</f>
        <v>404861850922</v>
      </c>
      <c r="E64" s="13">
        <f>SUM(E8:E63)</f>
        <v>-958825979452</v>
      </c>
      <c r="F64" s="9"/>
      <c r="G64" s="13">
        <f>SUM(G8:G63)</f>
        <v>174162581863</v>
      </c>
      <c r="H64" s="9"/>
      <c r="I64" s="13">
        <f>SUM(I8:I63)</f>
        <v>-379801546667</v>
      </c>
      <c r="K64" s="14">
        <f>SUM(K8:K63)</f>
        <v>0.99999999999999956</v>
      </c>
      <c r="M64" s="13">
        <f>SUM(M8:M63)</f>
        <v>1465639560156</v>
      </c>
      <c r="N64" s="9"/>
      <c r="O64" s="13">
        <f>SUM(O8:O63)</f>
        <v>4853748853202</v>
      </c>
      <c r="P64" s="9"/>
      <c r="Q64" s="13">
        <f>SUM(Q8:Q63)</f>
        <v>313475925386</v>
      </c>
      <c r="R64" s="9"/>
      <c r="S64" s="13">
        <f>SUM(S8:S63)</f>
        <v>6632864338744</v>
      </c>
      <c r="U64" s="14">
        <f>SUM(U8:U63)</f>
        <v>1</v>
      </c>
    </row>
    <row r="65" spans="3:19" ht="19.5" thickTop="1" x14ac:dyDescent="0.45">
      <c r="C65" s="33"/>
      <c r="E65" s="33"/>
      <c r="G65" s="33"/>
      <c r="M65" s="33"/>
      <c r="N65" s="33"/>
      <c r="O65" s="33"/>
      <c r="P65" s="33"/>
      <c r="Q65" s="33"/>
      <c r="R65" s="33"/>
      <c r="S65" s="33"/>
    </row>
    <row r="66" spans="3:19" x14ac:dyDescent="0.45">
      <c r="C66" s="33"/>
      <c r="E66" s="53"/>
      <c r="G66" s="33"/>
      <c r="M66" s="33"/>
      <c r="O66" s="33"/>
      <c r="Q66" s="33"/>
    </row>
    <row r="68" spans="3:19" x14ac:dyDescent="0.45">
      <c r="C68" s="33"/>
      <c r="E68" s="53"/>
      <c r="G68" s="33"/>
      <c r="M68" s="53"/>
      <c r="O68" s="33"/>
      <c r="Q68" s="33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I62" sqref="I62"/>
    </sheetView>
  </sheetViews>
  <sheetFormatPr defaultRowHeight="18.75" x14ac:dyDescent="0.45"/>
  <cols>
    <col min="1" max="1" width="17.875" style="29" customWidth="1"/>
    <col min="2" max="2" width="0.875" style="29" customWidth="1"/>
    <col min="3" max="3" width="32.125" style="29" bestFit="1" customWidth="1"/>
    <col min="4" max="4" width="0.875" style="29" customWidth="1"/>
    <col min="5" max="5" width="27.875" style="29" bestFit="1" customWidth="1"/>
    <col min="6" max="6" width="0.875" style="29" customWidth="1"/>
    <col min="7" max="7" width="32.125" style="29" bestFit="1" customWidth="1"/>
    <col min="8" max="8" width="0.875" style="29" customWidth="1"/>
    <col min="9" max="9" width="27.875" style="29" bestFit="1" customWidth="1"/>
    <col min="10" max="10" width="0.875" style="29" customWidth="1"/>
    <col min="11" max="11" width="8" style="29" customWidth="1"/>
    <col min="12" max="16384" width="9" style="29"/>
  </cols>
  <sheetData>
    <row r="2" spans="1:9" ht="26.25" x14ac:dyDescent="0.45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</row>
    <row r="3" spans="1:9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</row>
    <row r="4" spans="1:9" ht="26.25" x14ac:dyDescent="0.45">
      <c r="A4" s="60" t="str">
        <f>+سهام!A4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</row>
    <row r="6" spans="1:9" ht="27" thickBot="1" x14ac:dyDescent="0.5">
      <c r="A6" s="48" t="s">
        <v>45</v>
      </c>
      <c r="C6" s="61" t="s">
        <v>25</v>
      </c>
      <c r="D6" s="61" t="s">
        <v>25</v>
      </c>
      <c r="E6" s="61" t="s">
        <v>25</v>
      </c>
      <c r="G6" s="61" t="s">
        <v>26</v>
      </c>
      <c r="H6" s="61" t="s">
        <v>26</v>
      </c>
      <c r="I6" s="61" t="s">
        <v>26</v>
      </c>
    </row>
    <row r="7" spans="1:9" ht="27" thickBot="1" x14ac:dyDescent="0.5">
      <c r="A7" s="48" t="s">
        <v>46</v>
      </c>
      <c r="C7" s="48" t="s">
        <v>47</v>
      </c>
      <c r="E7" s="48" t="s">
        <v>48</v>
      </c>
      <c r="G7" s="48" t="s">
        <v>47</v>
      </c>
      <c r="I7" s="48" t="s">
        <v>48</v>
      </c>
    </row>
    <row r="8" spans="1:9" ht="21.75" thickBot="1" x14ac:dyDescent="0.6">
      <c r="A8" s="30" t="s">
        <v>79</v>
      </c>
      <c r="B8" s="5"/>
      <c r="C8" s="6">
        <f>+'سود سپرده بانکی'!C9</f>
        <v>108247469</v>
      </c>
      <c r="D8" s="5"/>
      <c r="E8" s="31">
        <f>+C8/$C$9</f>
        <v>1</v>
      </c>
      <c r="F8" s="5"/>
      <c r="G8" s="6">
        <f>+'سود سپرده بانکی'!M9</f>
        <v>14880559339</v>
      </c>
      <c r="H8" s="5"/>
      <c r="I8" s="31">
        <f>+G8/$G$9</f>
        <v>1</v>
      </c>
    </row>
    <row r="9" spans="1:9" ht="21.75" thickBot="1" x14ac:dyDescent="0.6">
      <c r="A9" s="29" t="s">
        <v>15</v>
      </c>
      <c r="B9" s="30"/>
      <c r="C9" s="12">
        <f>SUM(C8:C8)</f>
        <v>108247469</v>
      </c>
      <c r="D9" s="4"/>
      <c r="E9" s="32">
        <f>SUM(E8:E8)</f>
        <v>1</v>
      </c>
      <c r="F9" s="4"/>
      <c r="G9" s="12">
        <f>SUM(G8:G8)</f>
        <v>14880559339</v>
      </c>
      <c r="H9" s="4"/>
      <c r="I9" s="32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53" sqref="E53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</row>
    <row r="4" spans="1:5" ht="26.25" x14ac:dyDescent="0.2">
      <c r="A4" s="60" t="str">
        <f>+درآمدها!A4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</row>
    <row r="6" spans="1:5" ht="27" thickBot="1" x14ac:dyDescent="0.25">
      <c r="A6" s="61" t="s">
        <v>88</v>
      </c>
      <c r="C6" s="48" t="s">
        <v>25</v>
      </c>
      <c r="E6" s="48" t="s">
        <v>26</v>
      </c>
    </row>
    <row r="7" spans="1:5" ht="27" thickBot="1" x14ac:dyDescent="0.25">
      <c r="A7" s="61" t="s">
        <v>88</v>
      </c>
      <c r="C7" s="48" t="s">
        <v>18</v>
      </c>
      <c r="E7" s="48" t="s">
        <v>18</v>
      </c>
    </row>
    <row r="8" spans="1:5" ht="24.75" thickBot="1" x14ac:dyDescent="0.25">
      <c r="A8" s="25" t="s">
        <v>107</v>
      </c>
      <c r="B8" s="26"/>
      <c r="C8" s="27">
        <v>0</v>
      </c>
      <c r="D8" s="26"/>
      <c r="E8" s="27">
        <v>1955341827</v>
      </c>
    </row>
    <row r="9" spans="1:5" ht="24.75" thickBot="1" x14ac:dyDescent="0.25">
      <c r="A9" s="26" t="s">
        <v>15</v>
      </c>
      <c r="B9" s="26"/>
      <c r="C9" s="28">
        <f>SUM(C8:C8)</f>
        <v>0</v>
      </c>
      <c r="D9" s="26"/>
      <c r="E9" s="28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48"/>
  <sheetViews>
    <sheetView rightToLeft="1" topLeftCell="A22" zoomScale="85" zoomScaleNormal="85" workbookViewId="0">
      <selection activeCell="I62" sqref="I62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1" style="5" customWidth="1"/>
    <col min="17" max="17" width="17.5" style="5" customWidth="1"/>
    <col min="18" max="18" width="1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21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</row>
    <row r="4" spans="1:21" ht="26.25" x14ac:dyDescent="0.2">
      <c r="A4" s="60" t="str">
        <f>+سهام!A4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21" ht="27" thickBot="1" x14ac:dyDescent="0.25">
      <c r="A6" s="61" t="s">
        <v>3</v>
      </c>
      <c r="C6" s="61" t="s">
        <v>31</v>
      </c>
      <c r="D6" s="61" t="s">
        <v>31</v>
      </c>
      <c r="E6" s="61" t="s">
        <v>31</v>
      </c>
      <c r="F6" s="61" t="s">
        <v>31</v>
      </c>
      <c r="G6" s="61" t="s">
        <v>31</v>
      </c>
      <c r="I6" s="61" t="s">
        <v>25</v>
      </c>
      <c r="J6" s="61" t="s">
        <v>25</v>
      </c>
      <c r="K6" s="61" t="s">
        <v>25</v>
      </c>
      <c r="L6" s="61" t="s">
        <v>25</v>
      </c>
      <c r="M6" s="61" t="s">
        <v>25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</row>
    <row r="7" spans="1:21" ht="27" thickBot="1" x14ac:dyDescent="0.25">
      <c r="A7" s="61" t="s">
        <v>3</v>
      </c>
      <c r="C7" s="48" t="s">
        <v>32</v>
      </c>
      <c r="E7" s="48" t="s">
        <v>33</v>
      </c>
      <c r="G7" s="48" t="s">
        <v>34</v>
      </c>
      <c r="I7" s="48" t="s">
        <v>35</v>
      </c>
      <c r="K7" s="48" t="s">
        <v>29</v>
      </c>
      <c r="M7" s="48" t="s">
        <v>36</v>
      </c>
      <c r="O7" s="48" t="s">
        <v>35</v>
      </c>
      <c r="Q7" s="48" t="s">
        <v>29</v>
      </c>
      <c r="S7" s="48" t="s">
        <v>36</v>
      </c>
    </row>
    <row r="8" spans="1:21" ht="21" x14ac:dyDescent="0.2">
      <c r="A8" s="4" t="s">
        <v>69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v>0</v>
      </c>
      <c r="J8" s="15"/>
      <c r="K8" s="15">
        <v>0</v>
      </c>
      <c r="L8" s="15"/>
      <c r="M8" s="15">
        <v>0</v>
      </c>
      <c r="N8" s="15"/>
      <c r="O8" s="15">
        <v>26240000000</v>
      </c>
      <c r="P8" s="15"/>
      <c r="Q8" s="15">
        <v>0</v>
      </c>
      <c r="R8" s="15"/>
      <c r="S8" s="15">
        <f>+O8+Q8</f>
        <v>26240000000</v>
      </c>
      <c r="U8" s="6"/>
    </row>
    <row r="9" spans="1:21" ht="21" x14ac:dyDescent="0.2">
      <c r="A9" s="4" t="s">
        <v>112</v>
      </c>
      <c r="C9" s="15" t="s">
        <v>127</v>
      </c>
      <c r="D9" s="15"/>
      <c r="E9" s="15">
        <v>23200000</v>
      </c>
      <c r="F9" s="15"/>
      <c r="G9" s="15">
        <v>240</v>
      </c>
      <c r="H9" s="15"/>
      <c r="I9" s="15">
        <v>5568000000</v>
      </c>
      <c r="J9" s="15"/>
      <c r="K9" s="15">
        <v>-769133412</v>
      </c>
      <c r="L9" s="15"/>
      <c r="M9" s="15">
        <v>4798866588</v>
      </c>
      <c r="N9" s="15"/>
      <c r="O9" s="15">
        <v>5568000000</v>
      </c>
      <c r="P9" s="15"/>
      <c r="Q9" s="15">
        <v>-769133412</v>
      </c>
      <c r="R9" s="15"/>
      <c r="S9" s="15">
        <f t="shared" ref="S9:S44" si="0">+O9+Q9</f>
        <v>4798866588</v>
      </c>
      <c r="U9" s="6"/>
    </row>
    <row r="10" spans="1:21" ht="21" x14ac:dyDescent="0.2">
      <c r="A10" s="4" t="s">
        <v>70</v>
      </c>
      <c r="C10" s="15" t="s">
        <v>128</v>
      </c>
      <c r="D10" s="15"/>
      <c r="E10" s="15">
        <v>1449014</v>
      </c>
      <c r="F10" s="15"/>
      <c r="G10" s="15">
        <v>4350</v>
      </c>
      <c r="H10" s="15"/>
      <c r="I10" s="15">
        <v>6303210900</v>
      </c>
      <c r="J10" s="15"/>
      <c r="K10" s="15">
        <v>-486088325</v>
      </c>
      <c r="L10" s="15"/>
      <c r="M10" s="15">
        <v>5817122575</v>
      </c>
      <c r="N10" s="15"/>
      <c r="O10" s="15">
        <v>6303210900</v>
      </c>
      <c r="P10" s="15"/>
      <c r="Q10" s="15">
        <v>-486088325</v>
      </c>
      <c r="R10" s="15"/>
      <c r="S10" s="15">
        <f t="shared" si="0"/>
        <v>5817122575</v>
      </c>
      <c r="U10" s="6"/>
    </row>
    <row r="11" spans="1:21" ht="21" x14ac:dyDescent="0.2">
      <c r="A11" s="4" t="s">
        <v>113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44375200</v>
      </c>
      <c r="P11" s="15"/>
      <c r="Q11" s="15">
        <v>-1269550</v>
      </c>
      <c r="R11" s="15"/>
      <c r="S11" s="15">
        <f t="shared" si="0"/>
        <v>43105650</v>
      </c>
      <c r="U11" s="6"/>
    </row>
    <row r="12" spans="1:21" ht="21" x14ac:dyDescent="0.2">
      <c r="A12" s="4" t="s">
        <v>68</v>
      </c>
      <c r="C12" s="15" t="s">
        <v>129</v>
      </c>
      <c r="D12" s="15"/>
      <c r="E12" s="15">
        <v>168300000</v>
      </c>
      <c r="F12" s="15"/>
      <c r="G12" s="15">
        <v>1050</v>
      </c>
      <c r="H12" s="15"/>
      <c r="I12" s="15">
        <v>176715000000</v>
      </c>
      <c r="J12" s="15"/>
      <c r="K12" s="15">
        <v>-12066691130</v>
      </c>
      <c r="L12" s="15"/>
      <c r="M12" s="15">
        <v>164648308870</v>
      </c>
      <c r="N12" s="15"/>
      <c r="O12" s="15">
        <v>176715000000</v>
      </c>
      <c r="P12" s="15"/>
      <c r="Q12" s="15">
        <v>-12066691130</v>
      </c>
      <c r="R12" s="15"/>
      <c r="S12" s="15">
        <f t="shared" si="0"/>
        <v>164648308870</v>
      </c>
      <c r="U12" s="6"/>
    </row>
    <row r="13" spans="1:21" ht="21" x14ac:dyDescent="0.2">
      <c r="A13" s="4" t="s">
        <v>72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36930117120</v>
      </c>
      <c r="P13" s="15"/>
      <c r="Q13" s="15">
        <v>0</v>
      </c>
      <c r="R13" s="15"/>
      <c r="S13" s="15">
        <f t="shared" si="0"/>
        <v>36930117120</v>
      </c>
      <c r="U13" s="6"/>
    </row>
    <row r="14" spans="1:21" ht="21" x14ac:dyDescent="0.2">
      <c r="A14" s="4" t="s">
        <v>106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0</v>
      </c>
      <c r="L14" s="15"/>
      <c r="M14" s="15">
        <v>0</v>
      </c>
      <c r="N14" s="15"/>
      <c r="O14" s="15">
        <v>70239200000</v>
      </c>
      <c r="P14" s="15"/>
      <c r="Q14" s="15">
        <v>-2594587863</v>
      </c>
      <c r="R14" s="15"/>
      <c r="S14" s="15">
        <f t="shared" si="0"/>
        <v>67644612137</v>
      </c>
      <c r="U14" s="6"/>
    </row>
    <row r="15" spans="1:21" ht="21" x14ac:dyDescent="0.2">
      <c r="A15" s="4" t="s">
        <v>96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19500000000</v>
      </c>
      <c r="P15" s="15"/>
      <c r="Q15" s="15">
        <v>0</v>
      </c>
      <c r="R15" s="15"/>
      <c r="S15" s="15">
        <f t="shared" si="0"/>
        <v>19500000000</v>
      </c>
      <c r="U15" s="6"/>
    </row>
    <row r="16" spans="1:21" ht="21" x14ac:dyDescent="0.2">
      <c r="A16" s="4" t="s">
        <v>78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97500000000</v>
      </c>
      <c r="P16" s="15"/>
      <c r="Q16" s="15">
        <v>0</v>
      </c>
      <c r="R16" s="15"/>
      <c r="S16" s="15">
        <f t="shared" si="0"/>
        <v>97500000000</v>
      </c>
      <c r="U16" s="6"/>
    </row>
    <row r="17" spans="1:21" ht="21" x14ac:dyDescent="0.2">
      <c r="A17" s="4" t="s">
        <v>75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0</v>
      </c>
      <c r="L17" s="15"/>
      <c r="M17" s="15">
        <v>0</v>
      </c>
      <c r="N17" s="15"/>
      <c r="O17" s="15">
        <v>129587674500</v>
      </c>
      <c r="P17" s="15"/>
      <c r="Q17" s="15">
        <v>-3623623388</v>
      </c>
      <c r="R17" s="15"/>
      <c r="S17" s="15">
        <f t="shared" si="0"/>
        <v>125964051112</v>
      </c>
      <c r="U17" s="6"/>
    </row>
    <row r="18" spans="1:21" ht="21" x14ac:dyDescent="0.2">
      <c r="A18" s="4" t="s">
        <v>77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41612963250</v>
      </c>
      <c r="P18" s="15"/>
      <c r="Q18" s="15">
        <v>-1747526016</v>
      </c>
      <c r="R18" s="15"/>
      <c r="S18" s="15">
        <f t="shared" si="0"/>
        <v>39865437234</v>
      </c>
      <c r="U18" s="6"/>
    </row>
    <row r="19" spans="1:21" ht="21" x14ac:dyDescent="0.2">
      <c r="A19" s="4" t="s">
        <v>58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45600000000</v>
      </c>
      <c r="P19" s="15"/>
      <c r="Q19" s="15">
        <v>0</v>
      </c>
      <c r="R19" s="15"/>
      <c r="S19" s="15">
        <f t="shared" si="0"/>
        <v>45600000000</v>
      </c>
      <c r="U19" s="6"/>
    </row>
    <row r="20" spans="1:21" ht="21" x14ac:dyDescent="0.2">
      <c r="A20" s="4" t="s">
        <v>66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415386620</v>
      </c>
      <c r="P20" s="15"/>
      <c r="Q20" s="15">
        <v>-15344097</v>
      </c>
      <c r="R20" s="15"/>
      <c r="S20" s="15">
        <f t="shared" si="0"/>
        <v>400042523</v>
      </c>
      <c r="U20" s="6"/>
    </row>
    <row r="21" spans="1:21" ht="21" x14ac:dyDescent="0.2">
      <c r="A21" s="4" t="s">
        <v>67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0</v>
      </c>
      <c r="L21" s="15"/>
      <c r="M21" s="15">
        <v>0</v>
      </c>
      <c r="N21" s="15"/>
      <c r="O21" s="15">
        <v>19687500000</v>
      </c>
      <c r="P21" s="15"/>
      <c r="Q21" s="15">
        <v>-409330986</v>
      </c>
      <c r="R21" s="15"/>
      <c r="S21" s="15">
        <f t="shared" si="0"/>
        <v>19278169014</v>
      </c>
      <c r="U21" s="6"/>
    </row>
    <row r="22" spans="1:21" ht="21" x14ac:dyDescent="0.2">
      <c r="A22" s="4" t="s">
        <v>116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41353597350</v>
      </c>
      <c r="P22" s="15"/>
      <c r="Q22" s="15">
        <v>0</v>
      </c>
      <c r="R22" s="15"/>
      <c r="S22" s="15">
        <f t="shared" si="0"/>
        <v>41353597350</v>
      </c>
      <c r="U22" s="6"/>
    </row>
    <row r="23" spans="1:21" ht="21" x14ac:dyDescent="0.2">
      <c r="A23" s="4" t="s">
        <v>117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27750000000</v>
      </c>
      <c r="P23" s="15"/>
      <c r="Q23" s="15">
        <v>-865461181</v>
      </c>
      <c r="R23" s="15"/>
      <c r="S23" s="15">
        <f t="shared" si="0"/>
        <v>26884538819</v>
      </c>
      <c r="U23" s="6"/>
    </row>
    <row r="24" spans="1:21" ht="21" x14ac:dyDescent="0.2">
      <c r="A24" s="4" t="s">
        <v>74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0</v>
      </c>
      <c r="L24" s="15"/>
      <c r="M24" s="15">
        <v>0</v>
      </c>
      <c r="N24" s="15"/>
      <c r="O24" s="15">
        <v>69861101856</v>
      </c>
      <c r="P24" s="15"/>
      <c r="Q24" s="15">
        <v>0</v>
      </c>
      <c r="R24" s="15"/>
      <c r="S24" s="15">
        <f t="shared" si="0"/>
        <v>69861101856</v>
      </c>
      <c r="U24" s="6"/>
    </row>
    <row r="25" spans="1:21" ht="21" x14ac:dyDescent="0.2">
      <c r="A25" s="4" t="s">
        <v>64</v>
      </c>
      <c r="C25" s="15" t="s">
        <v>125</v>
      </c>
      <c r="D25" s="15"/>
      <c r="E25" s="15">
        <v>96000000</v>
      </c>
      <c r="F25" s="15"/>
      <c r="G25" s="15">
        <v>2070</v>
      </c>
      <c r="H25" s="15"/>
      <c r="I25" s="15">
        <v>198720000000</v>
      </c>
      <c r="J25" s="15"/>
      <c r="K25" s="15">
        <v>-15324804046</v>
      </c>
      <c r="L25" s="15"/>
      <c r="M25" s="15">
        <v>183395195954</v>
      </c>
      <c r="N25" s="15"/>
      <c r="O25" s="15">
        <v>198720000000</v>
      </c>
      <c r="P25" s="15"/>
      <c r="Q25" s="15">
        <v>-15324804046</v>
      </c>
      <c r="R25" s="15"/>
      <c r="S25" s="15">
        <f t="shared" si="0"/>
        <v>183395195954</v>
      </c>
      <c r="U25" s="6"/>
    </row>
    <row r="26" spans="1:21" ht="21" x14ac:dyDescent="0.2">
      <c r="A26" s="4" t="s">
        <v>99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8910000000</v>
      </c>
      <c r="P26" s="15"/>
      <c r="Q26" s="15">
        <v>-120405405</v>
      </c>
      <c r="R26" s="15"/>
      <c r="S26" s="15">
        <f t="shared" si="0"/>
        <v>8789594595</v>
      </c>
      <c r="U26" s="6"/>
    </row>
    <row r="27" spans="1:21" ht="21" x14ac:dyDescent="0.2">
      <c r="A27" s="4" t="s">
        <v>97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6002700000</v>
      </c>
      <c r="P27" s="15"/>
      <c r="Q27" s="15">
        <v>-32712262</v>
      </c>
      <c r="R27" s="15"/>
      <c r="S27" s="15">
        <f t="shared" si="0"/>
        <v>5969987738</v>
      </c>
      <c r="U27" s="6"/>
    </row>
    <row r="28" spans="1:21" ht="21" x14ac:dyDescent="0.2">
      <c r="A28" s="4" t="s">
        <v>108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0</v>
      </c>
      <c r="L28" s="15"/>
      <c r="M28" s="15">
        <v>0</v>
      </c>
      <c r="N28" s="15"/>
      <c r="O28" s="15">
        <v>13182600000</v>
      </c>
      <c r="P28" s="15"/>
      <c r="Q28" s="15">
        <v>-512029888</v>
      </c>
      <c r="R28" s="15"/>
      <c r="S28" s="15">
        <f t="shared" si="0"/>
        <v>12670570112</v>
      </c>
      <c r="U28" s="6"/>
    </row>
    <row r="29" spans="1:21" ht="21" x14ac:dyDescent="0.2">
      <c r="A29" s="4" t="s">
        <v>109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0</v>
      </c>
      <c r="L29" s="15"/>
      <c r="M29" s="15">
        <v>0</v>
      </c>
      <c r="N29" s="15"/>
      <c r="O29" s="15">
        <v>105825000000</v>
      </c>
      <c r="P29" s="15"/>
      <c r="Q29" s="15">
        <v>0</v>
      </c>
      <c r="R29" s="15"/>
      <c r="S29" s="15">
        <f t="shared" si="0"/>
        <v>105825000000</v>
      </c>
      <c r="U29" s="6"/>
    </row>
    <row r="30" spans="1:21" ht="21" x14ac:dyDescent="0.2">
      <c r="A30" s="4" t="s">
        <v>57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104453468880</v>
      </c>
      <c r="P30" s="15"/>
      <c r="Q30" s="15">
        <v>-5168270596</v>
      </c>
      <c r="R30" s="15"/>
      <c r="S30" s="15">
        <f t="shared" si="0"/>
        <v>99285198284</v>
      </c>
      <c r="U30" s="6"/>
    </row>
    <row r="31" spans="1:21" ht="21" x14ac:dyDescent="0.2">
      <c r="A31" s="4" t="s">
        <v>63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19414500000</v>
      </c>
      <c r="P31" s="15"/>
      <c r="Q31" s="15">
        <v>0</v>
      </c>
      <c r="R31" s="15"/>
      <c r="S31" s="15">
        <f t="shared" si="0"/>
        <v>19414500000</v>
      </c>
      <c r="U31" s="6"/>
    </row>
    <row r="32" spans="1:21" ht="21" x14ac:dyDescent="0.2">
      <c r="A32" s="4" t="s">
        <v>65</v>
      </c>
      <c r="C32" s="15" t="s">
        <v>130</v>
      </c>
      <c r="D32" s="15"/>
      <c r="E32" s="15">
        <v>1430000</v>
      </c>
      <c r="F32" s="15"/>
      <c r="G32" s="15">
        <v>6000</v>
      </c>
      <c r="H32" s="15"/>
      <c r="I32" s="15">
        <v>8580000000</v>
      </c>
      <c r="J32" s="15"/>
      <c r="K32" s="15">
        <v>-29283276</v>
      </c>
      <c r="L32" s="15"/>
      <c r="M32" s="15">
        <v>8550716724</v>
      </c>
      <c r="N32" s="15"/>
      <c r="O32" s="15">
        <v>8580000000</v>
      </c>
      <c r="P32" s="15"/>
      <c r="Q32" s="15">
        <v>-29283276</v>
      </c>
      <c r="R32" s="15"/>
      <c r="S32" s="15">
        <f t="shared" si="0"/>
        <v>8550716724</v>
      </c>
      <c r="U32" s="6"/>
    </row>
    <row r="33" spans="1:21" ht="21" x14ac:dyDescent="0.2">
      <c r="A33" s="4" t="s">
        <v>61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0</v>
      </c>
      <c r="L33" s="15"/>
      <c r="M33" s="15">
        <v>0</v>
      </c>
      <c r="N33" s="15"/>
      <c r="O33" s="15">
        <v>82144824960</v>
      </c>
      <c r="P33" s="15"/>
      <c r="Q33" s="15">
        <v>-9282465032</v>
      </c>
      <c r="R33" s="15"/>
      <c r="S33" s="15">
        <f t="shared" si="0"/>
        <v>72862359928</v>
      </c>
      <c r="U33" s="6"/>
    </row>
    <row r="34" spans="1:21" ht="21" x14ac:dyDescent="0.2">
      <c r="A34" s="4" t="s">
        <v>83</v>
      </c>
      <c r="C34" s="15" t="s">
        <v>129</v>
      </c>
      <c r="D34" s="15"/>
      <c r="E34" s="15">
        <v>11800000</v>
      </c>
      <c r="F34" s="15"/>
      <c r="G34" s="15">
        <v>33</v>
      </c>
      <c r="H34" s="15"/>
      <c r="I34" s="15">
        <v>389400000</v>
      </c>
      <c r="J34" s="15"/>
      <c r="K34" s="15">
        <v>-27973427</v>
      </c>
      <c r="L34" s="15"/>
      <c r="M34" s="15">
        <v>361426573</v>
      </c>
      <c r="N34" s="15"/>
      <c r="O34" s="15">
        <v>389400000</v>
      </c>
      <c r="P34" s="15"/>
      <c r="Q34" s="15">
        <v>-27973427</v>
      </c>
      <c r="R34" s="15"/>
      <c r="S34" s="15">
        <f t="shared" si="0"/>
        <v>361426573</v>
      </c>
      <c r="U34" s="6"/>
    </row>
    <row r="35" spans="1:21" ht="21" x14ac:dyDescent="0.2">
      <c r="A35" s="4" t="s">
        <v>55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0</v>
      </c>
      <c r="L35" s="15"/>
      <c r="M35" s="15">
        <v>0</v>
      </c>
      <c r="N35" s="15"/>
      <c r="O35" s="15">
        <v>48205643520</v>
      </c>
      <c r="P35" s="15"/>
      <c r="Q35" s="15">
        <v>0</v>
      </c>
      <c r="R35" s="15"/>
      <c r="S35" s="15">
        <f t="shared" si="0"/>
        <v>48205643520</v>
      </c>
      <c r="U35" s="6"/>
    </row>
    <row r="36" spans="1:21" ht="21" x14ac:dyDescent="0.2">
      <c r="A36" s="4" t="s">
        <v>62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0</v>
      </c>
      <c r="L36" s="15"/>
      <c r="M36" s="15">
        <v>0</v>
      </c>
      <c r="N36" s="15"/>
      <c r="O36" s="15">
        <v>32280000000</v>
      </c>
      <c r="P36" s="15"/>
      <c r="Q36" s="15">
        <v>-457717758</v>
      </c>
      <c r="R36" s="15"/>
      <c r="S36" s="15">
        <f t="shared" si="0"/>
        <v>31822282242</v>
      </c>
      <c r="U36" s="6"/>
    </row>
    <row r="37" spans="1:21" ht="21" x14ac:dyDescent="0.2">
      <c r="A37" s="4" t="s">
        <v>53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0</v>
      </c>
      <c r="L37" s="15"/>
      <c r="M37" s="15">
        <v>0</v>
      </c>
      <c r="N37" s="15"/>
      <c r="O37" s="15">
        <v>30000000000</v>
      </c>
      <c r="P37" s="15"/>
      <c r="Q37" s="15">
        <v>0</v>
      </c>
      <c r="R37" s="15"/>
      <c r="S37" s="15">
        <f t="shared" si="0"/>
        <v>30000000000</v>
      </c>
      <c r="U37" s="6"/>
    </row>
    <row r="38" spans="1:21" ht="21" x14ac:dyDescent="0.2">
      <c r="A38" s="4" t="s">
        <v>59</v>
      </c>
      <c r="C38" s="15" t="s">
        <v>131</v>
      </c>
      <c r="D38" s="15"/>
      <c r="E38" s="15">
        <v>4120944</v>
      </c>
      <c r="F38" s="15"/>
      <c r="G38" s="15">
        <v>3400</v>
      </c>
      <c r="H38" s="15"/>
      <c r="I38" s="15">
        <v>14011209600</v>
      </c>
      <c r="J38" s="15"/>
      <c r="K38" s="15">
        <v>-570758867</v>
      </c>
      <c r="L38" s="15"/>
      <c r="M38" s="15">
        <v>13440450733</v>
      </c>
      <c r="N38" s="15"/>
      <c r="O38" s="15">
        <v>14011209600</v>
      </c>
      <c r="P38" s="15"/>
      <c r="Q38" s="15">
        <v>-570758867</v>
      </c>
      <c r="R38" s="15"/>
      <c r="S38" s="15">
        <f t="shared" si="0"/>
        <v>13440450733</v>
      </c>
      <c r="U38" s="6"/>
    </row>
    <row r="39" spans="1:21" ht="21" x14ac:dyDescent="0.2">
      <c r="A39" s="4" t="s">
        <v>52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0</v>
      </c>
      <c r="L39" s="15"/>
      <c r="M39" s="15">
        <v>0</v>
      </c>
      <c r="N39" s="15"/>
      <c r="O39" s="15">
        <v>7758000000</v>
      </c>
      <c r="P39" s="15"/>
      <c r="Q39" s="15">
        <v>0</v>
      </c>
      <c r="R39" s="15"/>
      <c r="S39" s="15">
        <f t="shared" si="0"/>
        <v>7758000000</v>
      </c>
      <c r="U39" s="6"/>
    </row>
    <row r="40" spans="1:21" ht="21" x14ac:dyDescent="0.2">
      <c r="A40" s="4" t="s">
        <v>103</v>
      </c>
      <c r="C40" s="15" t="s">
        <v>125</v>
      </c>
      <c r="D40" s="15"/>
      <c r="E40" s="15">
        <v>1500000</v>
      </c>
      <c r="F40" s="15"/>
      <c r="G40" s="15">
        <v>7000</v>
      </c>
      <c r="H40" s="15"/>
      <c r="I40" s="15">
        <v>10500000000</v>
      </c>
      <c r="J40" s="15"/>
      <c r="K40" s="15">
        <v>-1487654321</v>
      </c>
      <c r="L40" s="15"/>
      <c r="M40" s="15">
        <v>9012345679</v>
      </c>
      <c r="N40" s="15"/>
      <c r="O40" s="15">
        <v>10500000000</v>
      </c>
      <c r="P40" s="15"/>
      <c r="Q40" s="15">
        <v>-1487654321</v>
      </c>
      <c r="R40" s="15"/>
      <c r="S40" s="15">
        <f t="shared" si="0"/>
        <v>9012345679</v>
      </c>
      <c r="U40" s="6"/>
    </row>
    <row r="41" spans="1:21" ht="21" x14ac:dyDescent="0.2">
      <c r="A41" s="4" t="s">
        <v>87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0</v>
      </c>
      <c r="L41" s="15"/>
      <c r="M41" s="15">
        <v>0</v>
      </c>
      <c r="N41" s="15"/>
      <c r="O41" s="15">
        <v>817300000</v>
      </c>
      <c r="P41" s="15"/>
      <c r="Q41" s="15">
        <v>0</v>
      </c>
      <c r="R41" s="15"/>
      <c r="S41" s="15">
        <f t="shared" si="0"/>
        <v>817300000</v>
      </c>
      <c r="U41" s="6"/>
    </row>
    <row r="42" spans="1:21" ht="21" x14ac:dyDescent="0.2">
      <c r="A42" s="4" t="s">
        <v>124</v>
      </c>
      <c r="C42" s="15" t="s">
        <v>129</v>
      </c>
      <c r="D42" s="15"/>
      <c r="E42" s="15">
        <v>1875000</v>
      </c>
      <c r="F42" s="15"/>
      <c r="G42" s="15">
        <v>300</v>
      </c>
      <c r="H42" s="15"/>
      <c r="I42" s="15">
        <v>562500000</v>
      </c>
      <c r="J42" s="15"/>
      <c r="K42" s="15">
        <v>-43378635</v>
      </c>
      <c r="L42" s="15"/>
      <c r="M42" s="15">
        <v>519121365</v>
      </c>
      <c r="N42" s="15"/>
      <c r="O42" s="15">
        <v>562500000</v>
      </c>
      <c r="P42" s="15"/>
      <c r="Q42" s="15">
        <v>-43378635</v>
      </c>
      <c r="R42" s="15"/>
      <c r="S42" s="15">
        <f t="shared" si="0"/>
        <v>519121365</v>
      </c>
      <c r="U42" s="6"/>
    </row>
    <row r="43" spans="1:21" ht="21" x14ac:dyDescent="0.2">
      <c r="A43" s="4" t="s">
        <v>90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0</v>
      </c>
      <c r="L43" s="15"/>
      <c r="M43" s="15">
        <v>0</v>
      </c>
      <c r="N43" s="15"/>
      <c r="O43" s="15">
        <v>292500000</v>
      </c>
      <c r="P43" s="15"/>
      <c r="Q43" s="15">
        <v>0</v>
      </c>
      <c r="R43" s="15"/>
      <c r="S43" s="15">
        <f t="shared" si="0"/>
        <v>292500000</v>
      </c>
      <c r="U43" s="6"/>
    </row>
    <row r="44" spans="1:21" ht="21.75" thickBot="1" x14ac:dyDescent="0.25">
      <c r="A44" s="4" t="s">
        <v>60</v>
      </c>
      <c r="C44" s="15" t="s">
        <v>125</v>
      </c>
      <c r="D44" s="15"/>
      <c r="E44" s="15">
        <v>5746206</v>
      </c>
      <c r="F44" s="15"/>
      <c r="G44" s="15">
        <v>2700</v>
      </c>
      <c r="H44" s="15"/>
      <c r="I44" s="15">
        <v>15514756200</v>
      </c>
      <c r="J44" s="15"/>
      <c r="K44" s="15">
        <v>-1196460339</v>
      </c>
      <c r="L44" s="15"/>
      <c r="M44" s="15">
        <v>14318295861</v>
      </c>
      <c r="N44" s="15"/>
      <c r="O44" s="15">
        <v>15514756200</v>
      </c>
      <c r="P44" s="15"/>
      <c r="Q44" s="15">
        <v>-1196460339</v>
      </c>
      <c r="R44" s="15"/>
      <c r="S44" s="15">
        <f t="shared" si="0"/>
        <v>14318295861</v>
      </c>
      <c r="U44" s="6"/>
    </row>
    <row r="45" spans="1:21" s="4" customFormat="1" ht="21.75" thickBot="1" x14ac:dyDescent="0.25">
      <c r="C45" s="9"/>
      <c r="D45" s="9"/>
      <c r="E45" s="9"/>
      <c r="F45" s="9"/>
      <c r="G45" s="15"/>
      <c r="H45" s="9"/>
      <c r="I45" s="13">
        <f>SUM(I8:I44)</f>
        <v>436864076700</v>
      </c>
      <c r="J45" s="9"/>
      <c r="K45" s="13">
        <f>SUM(K8:K44)</f>
        <v>-32002225778</v>
      </c>
      <c r="L45" s="9"/>
      <c r="M45" s="13">
        <f>SUM(M8:M44)</f>
        <v>404861850922</v>
      </c>
      <c r="N45" s="9"/>
      <c r="O45" s="13">
        <f>SUM(O8:O44)</f>
        <v>1522472529956</v>
      </c>
      <c r="P45" s="9"/>
      <c r="Q45" s="13">
        <f>SUM(Q8:Q44)</f>
        <v>-56832969800</v>
      </c>
      <c r="R45" s="9"/>
      <c r="S45" s="13">
        <f>SUM(S8:S44)</f>
        <v>1465639560156</v>
      </c>
    </row>
    <row r="46" spans="1:21" ht="19.5" thickTop="1" x14ac:dyDescent="0.2">
      <c r="G46" s="6"/>
      <c r="K46" s="6"/>
    </row>
    <row r="47" spans="1:21" x14ac:dyDescent="0.2">
      <c r="G47" s="6"/>
      <c r="M47" s="6"/>
      <c r="O47" s="6"/>
    </row>
    <row r="48" spans="1:21" x14ac:dyDescent="0.2">
      <c r="K48" s="15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I62" sqref="I62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</row>
    <row r="4" spans="1:13" ht="26.25" x14ac:dyDescent="0.2">
      <c r="A4" s="60" t="str">
        <f>+سهام!A4</f>
        <v>برای ماه منتهی به 1404/04/31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24</v>
      </c>
      <c r="B6" s="61" t="s">
        <v>24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I6" s="61" t="s">
        <v>26</v>
      </c>
      <c r="J6" s="61" t="s">
        <v>26</v>
      </c>
      <c r="K6" s="61" t="s">
        <v>26</v>
      </c>
      <c r="L6" s="61" t="s">
        <v>26</v>
      </c>
      <c r="M6" s="61" t="s">
        <v>26</v>
      </c>
    </row>
    <row r="7" spans="1:13" ht="27" thickBot="1" x14ac:dyDescent="0.25">
      <c r="A7" s="48" t="s">
        <v>27</v>
      </c>
      <c r="C7" s="48" t="s">
        <v>28</v>
      </c>
      <c r="E7" s="48" t="s">
        <v>29</v>
      </c>
      <c r="G7" s="48" t="s">
        <v>30</v>
      </c>
      <c r="I7" s="48" t="s">
        <v>28</v>
      </c>
      <c r="K7" s="48" t="s">
        <v>29</v>
      </c>
      <c r="M7" s="48" t="s">
        <v>30</v>
      </c>
    </row>
    <row r="8" spans="1:13" ht="19.5" customHeight="1" thickBot="1" x14ac:dyDescent="0.25">
      <c r="A8" s="4" t="s">
        <v>22</v>
      </c>
      <c r="C8" s="6">
        <v>108247469</v>
      </c>
      <c r="E8" s="6">
        <v>0</v>
      </c>
      <c r="G8" s="6">
        <f>+C8-E8</f>
        <v>108247469</v>
      </c>
      <c r="I8" s="6">
        <v>14880559339</v>
      </c>
      <c r="K8" s="6">
        <v>0</v>
      </c>
      <c r="M8" s="6">
        <f>+I8-K8</f>
        <v>14880559339</v>
      </c>
    </row>
    <row r="9" spans="1:13" s="4" customFormat="1" ht="21.75" thickBot="1" x14ac:dyDescent="0.25">
      <c r="A9" s="4" t="s">
        <v>15</v>
      </c>
      <c r="C9" s="12">
        <f>SUM(C8:C8)</f>
        <v>108247469</v>
      </c>
      <c r="E9" s="12">
        <f>SUM(E8:E8)</f>
        <v>0</v>
      </c>
      <c r="G9" s="12">
        <f>SUM(G8:G8)</f>
        <v>108247469</v>
      </c>
      <c r="I9" s="12">
        <f>SUM(I8:I8)</f>
        <v>14880559339</v>
      </c>
      <c r="K9" s="12">
        <f>SUM(K8:K8)</f>
        <v>0</v>
      </c>
      <c r="M9" s="12">
        <f>SUM(M8:M8)</f>
        <v>14880559339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Y56"/>
  <sheetViews>
    <sheetView rightToLeft="1" topLeftCell="A37" zoomScale="80" zoomScaleNormal="80" workbookViewId="0">
      <selection activeCell="I62" sqref="I62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5.875" style="19" bestFit="1" customWidth="1"/>
    <col min="20" max="20" width="17" style="19" bestFit="1" customWidth="1"/>
    <col min="21" max="16384" width="9" style="19"/>
  </cols>
  <sheetData>
    <row r="2" spans="1:21" ht="24" x14ac:dyDescent="0.2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21" ht="24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</row>
    <row r="4" spans="1:21" ht="24" x14ac:dyDescent="0.2">
      <c r="A4" s="62" t="str">
        <f>+سهام!A4</f>
        <v>برای ماه منتهی به 1404/04/31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21" ht="24.75" thickBot="1" x14ac:dyDescent="0.25">
      <c r="A6" s="63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K6" s="64" t="s">
        <v>26</v>
      </c>
      <c r="L6" s="64" t="s">
        <v>26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</row>
    <row r="7" spans="1:21" ht="24.75" thickBot="1" x14ac:dyDescent="0.25">
      <c r="A7" s="64" t="s">
        <v>3</v>
      </c>
      <c r="C7" s="49" t="s">
        <v>7</v>
      </c>
      <c r="E7" s="49" t="s">
        <v>37</v>
      </c>
      <c r="G7" s="49" t="s">
        <v>38</v>
      </c>
      <c r="I7" s="49" t="s">
        <v>40</v>
      </c>
      <c r="K7" s="49" t="s">
        <v>7</v>
      </c>
      <c r="M7" s="49" t="s">
        <v>37</v>
      </c>
      <c r="O7" s="49" t="s">
        <v>38</v>
      </c>
      <c r="Q7" s="49" t="s">
        <v>40</v>
      </c>
    </row>
    <row r="8" spans="1:21" ht="24" x14ac:dyDescent="0.45">
      <c r="A8" s="20" t="s">
        <v>116</v>
      </c>
      <c r="C8" s="21">
        <v>992537</v>
      </c>
      <c r="D8" s="21"/>
      <c r="E8" s="21">
        <v>60487965247</v>
      </c>
      <c r="F8" s="21"/>
      <c r="G8" s="21">
        <v>61146473296</v>
      </c>
      <c r="H8" s="21"/>
      <c r="I8" s="21">
        <v>-658508049</v>
      </c>
      <c r="J8" s="21"/>
      <c r="K8" s="21">
        <v>992537</v>
      </c>
      <c r="L8" s="21"/>
      <c r="M8" s="21">
        <v>60487965247</v>
      </c>
      <c r="N8" s="21"/>
      <c r="O8" s="21">
        <v>61146473296</v>
      </c>
      <c r="P8" s="21"/>
      <c r="Q8" s="21">
        <v>-658508049</v>
      </c>
      <c r="S8" s="21"/>
      <c r="T8" s="38"/>
      <c r="U8" s="21"/>
    </row>
    <row r="9" spans="1:21" ht="24" x14ac:dyDescent="0.2">
      <c r="A9" s="20" t="s">
        <v>122</v>
      </c>
      <c r="C9" s="21">
        <v>0</v>
      </c>
      <c r="D9" s="21"/>
      <c r="E9" s="21">
        <v>0</v>
      </c>
      <c r="F9" s="21"/>
      <c r="G9" s="21">
        <v>0</v>
      </c>
      <c r="H9" s="21"/>
      <c r="I9" s="21">
        <v>0</v>
      </c>
      <c r="J9" s="21"/>
      <c r="K9" s="21">
        <v>135032</v>
      </c>
      <c r="L9" s="21"/>
      <c r="M9" s="21">
        <v>318792831</v>
      </c>
      <c r="N9" s="21"/>
      <c r="O9" s="21">
        <v>317079044</v>
      </c>
      <c r="P9" s="21"/>
      <c r="Q9" s="21">
        <v>1713787</v>
      </c>
      <c r="S9" s="21"/>
      <c r="T9" s="21"/>
      <c r="U9" s="21"/>
    </row>
    <row r="10" spans="1:21" ht="24" x14ac:dyDescent="0.2">
      <c r="A10" s="20" t="s">
        <v>52</v>
      </c>
      <c r="C10" s="21">
        <v>1188491</v>
      </c>
      <c r="D10" s="21"/>
      <c r="E10" s="21">
        <v>55017622386</v>
      </c>
      <c r="F10" s="21"/>
      <c r="G10" s="21">
        <v>47493063038</v>
      </c>
      <c r="H10" s="21"/>
      <c r="I10" s="21">
        <v>7524559348</v>
      </c>
      <c r="J10" s="21"/>
      <c r="K10" s="21">
        <v>1488491</v>
      </c>
      <c r="L10" s="21"/>
      <c r="M10" s="21">
        <v>72731593458</v>
      </c>
      <c r="N10" s="21"/>
      <c r="O10" s="21">
        <v>59481306039</v>
      </c>
      <c r="P10" s="21"/>
      <c r="Q10" s="21">
        <v>13250287419</v>
      </c>
      <c r="S10" s="21"/>
      <c r="T10" s="21"/>
      <c r="U10" s="21"/>
    </row>
    <row r="11" spans="1:21" ht="24" x14ac:dyDescent="0.2">
      <c r="A11" s="20" t="s">
        <v>69</v>
      </c>
      <c r="C11" s="21">
        <v>0</v>
      </c>
      <c r="D11" s="21"/>
      <c r="E11" s="21">
        <v>0</v>
      </c>
      <c r="F11" s="21"/>
      <c r="G11" s="21">
        <v>0</v>
      </c>
      <c r="H11" s="21"/>
      <c r="I11" s="21">
        <v>0</v>
      </c>
      <c r="J11" s="21"/>
      <c r="K11" s="21">
        <v>2548037</v>
      </c>
      <c r="L11" s="21"/>
      <c r="M11" s="21">
        <v>84795739939</v>
      </c>
      <c r="N11" s="21"/>
      <c r="O11" s="21">
        <v>60252898333</v>
      </c>
      <c r="P11" s="21"/>
      <c r="Q11" s="21">
        <v>24542841606</v>
      </c>
      <c r="S11" s="21"/>
      <c r="T11" s="21"/>
      <c r="U11" s="21"/>
    </row>
    <row r="12" spans="1:21" ht="24" x14ac:dyDescent="0.2">
      <c r="A12" s="20" t="s">
        <v>70</v>
      </c>
      <c r="C12" s="21">
        <v>1450986</v>
      </c>
      <c r="D12" s="21"/>
      <c r="E12" s="21">
        <v>64700820586</v>
      </c>
      <c r="F12" s="21"/>
      <c r="G12" s="21">
        <v>47073058762</v>
      </c>
      <c r="H12" s="21"/>
      <c r="I12" s="21">
        <v>17627761824</v>
      </c>
      <c r="J12" s="21"/>
      <c r="K12" s="21">
        <v>1550986</v>
      </c>
      <c r="L12" s="21"/>
      <c r="M12" s="21">
        <v>69132295572</v>
      </c>
      <c r="N12" s="21"/>
      <c r="O12" s="21">
        <v>50317270544</v>
      </c>
      <c r="P12" s="21"/>
      <c r="Q12" s="21">
        <v>18815025028</v>
      </c>
      <c r="S12" s="21"/>
      <c r="T12" s="21"/>
      <c r="U12" s="21"/>
    </row>
    <row r="13" spans="1:21" ht="24" x14ac:dyDescent="0.2">
      <c r="A13" s="20" t="s">
        <v>67</v>
      </c>
      <c r="C13" s="21">
        <v>11511248</v>
      </c>
      <c r="D13" s="21"/>
      <c r="E13" s="21">
        <v>42981569238</v>
      </c>
      <c r="F13" s="21"/>
      <c r="G13" s="21">
        <v>38793084027</v>
      </c>
      <c r="H13" s="21"/>
      <c r="I13" s="21">
        <v>4188485211</v>
      </c>
      <c r="J13" s="21"/>
      <c r="K13" s="21">
        <v>11511248</v>
      </c>
      <c r="L13" s="21"/>
      <c r="M13" s="21">
        <v>42981569238</v>
      </c>
      <c r="N13" s="21"/>
      <c r="O13" s="21">
        <v>38793084027</v>
      </c>
      <c r="P13" s="21"/>
      <c r="Q13" s="21">
        <v>4188485211</v>
      </c>
      <c r="S13" s="21"/>
      <c r="T13" s="21"/>
      <c r="U13" s="21"/>
    </row>
    <row r="14" spans="1:21" ht="24" x14ac:dyDescent="0.2">
      <c r="A14" s="20" t="s">
        <v>115</v>
      </c>
      <c r="C14" s="21">
        <v>0</v>
      </c>
      <c r="D14" s="21"/>
      <c r="E14" s="21">
        <v>0</v>
      </c>
      <c r="F14" s="21"/>
      <c r="G14" s="21">
        <v>0</v>
      </c>
      <c r="H14" s="21"/>
      <c r="I14" s="21">
        <v>0</v>
      </c>
      <c r="J14" s="21"/>
      <c r="K14" s="21">
        <v>750000</v>
      </c>
      <c r="L14" s="21"/>
      <c r="M14" s="21">
        <v>2776381679</v>
      </c>
      <c r="N14" s="21"/>
      <c r="O14" s="21">
        <v>2335368591</v>
      </c>
      <c r="P14" s="21"/>
      <c r="Q14" s="21">
        <v>441013088</v>
      </c>
      <c r="S14" s="21"/>
      <c r="T14" s="21"/>
      <c r="U14" s="21"/>
    </row>
    <row r="15" spans="1:21" ht="24" x14ac:dyDescent="0.2">
      <c r="A15" s="20" t="s">
        <v>59</v>
      </c>
      <c r="C15" s="21">
        <v>1179056</v>
      </c>
      <c r="D15" s="21"/>
      <c r="E15" s="21">
        <v>30086282640</v>
      </c>
      <c r="F15" s="21"/>
      <c r="G15" s="21">
        <v>22022643189</v>
      </c>
      <c r="H15" s="21"/>
      <c r="I15" s="21">
        <v>8063639451</v>
      </c>
      <c r="J15" s="21"/>
      <c r="K15" s="21">
        <v>1179056</v>
      </c>
      <c r="L15" s="21"/>
      <c r="M15" s="21">
        <v>30086282640</v>
      </c>
      <c r="N15" s="21"/>
      <c r="O15" s="21">
        <v>22022643189</v>
      </c>
      <c r="P15" s="21"/>
      <c r="Q15" s="21">
        <v>8063639451</v>
      </c>
      <c r="S15" s="21"/>
      <c r="T15" s="21"/>
      <c r="U15" s="21"/>
    </row>
    <row r="16" spans="1:21" ht="24" x14ac:dyDescent="0.2">
      <c r="A16" s="20" t="s">
        <v>93</v>
      </c>
      <c r="C16" s="21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21"/>
      <c r="K16" s="21">
        <v>5120</v>
      </c>
      <c r="L16" s="21"/>
      <c r="M16" s="21">
        <v>19996790</v>
      </c>
      <c r="N16" s="21"/>
      <c r="O16" s="21">
        <v>16880928</v>
      </c>
      <c r="P16" s="21"/>
      <c r="Q16" s="21">
        <v>3115862</v>
      </c>
      <c r="S16" s="21"/>
      <c r="T16" s="21"/>
      <c r="U16" s="21"/>
    </row>
    <row r="17" spans="1:21" ht="24" x14ac:dyDescent="0.2">
      <c r="A17" s="20" t="s">
        <v>64</v>
      </c>
      <c r="C17" s="21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21"/>
      <c r="K17" s="21">
        <v>1</v>
      </c>
      <c r="L17" s="21"/>
      <c r="M17" s="21">
        <v>1</v>
      </c>
      <c r="N17" s="21"/>
      <c r="O17" s="21">
        <v>14168</v>
      </c>
      <c r="P17" s="21"/>
      <c r="Q17" s="21">
        <v>-14167</v>
      </c>
      <c r="S17" s="21"/>
      <c r="T17" s="21"/>
      <c r="U17" s="21"/>
    </row>
    <row r="18" spans="1:21" ht="24" x14ac:dyDescent="0.2">
      <c r="A18" s="20" t="s">
        <v>97</v>
      </c>
      <c r="C18" s="21">
        <v>7742</v>
      </c>
      <c r="D18" s="21"/>
      <c r="E18" s="21">
        <v>1383344347</v>
      </c>
      <c r="F18" s="21"/>
      <c r="G18" s="21">
        <v>1557779696</v>
      </c>
      <c r="H18" s="21"/>
      <c r="I18" s="21">
        <v>-174435349</v>
      </c>
      <c r="J18" s="21"/>
      <c r="K18" s="21">
        <v>7742</v>
      </c>
      <c r="L18" s="21"/>
      <c r="M18" s="21">
        <v>1383344347</v>
      </c>
      <c r="N18" s="21"/>
      <c r="O18" s="21">
        <v>1557779696</v>
      </c>
      <c r="P18" s="21"/>
      <c r="Q18" s="21">
        <v>-174435349</v>
      </c>
      <c r="S18" s="21"/>
      <c r="T18" s="21"/>
      <c r="U18" s="21"/>
    </row>
    <row r="19" spans="1:21" ht="24" x14ac:dyDescent="0.2">
      <c r="A19" s="20" t="s">
        <v>108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21"/>
      <c r="K19" s="21">
        <v>1400000</v>
      </c>
      <c r="L19" s="21"/>
      <c r="M19" s="21">
        <v>10075690835</v>
      </c>
      <c r="N19" s="21"/>
      <c r="O19" s="21">
        <v>8888359620</v>
      </c>
      <c r="P19" s="21"/>
      <c r="Q19" s="21">
        <v>1187331215</v>
      </c>
      <c r="S19" s="21"/>
      <c r="T19" s="21"/>
      <c r="U19" s="21"/>
    </row>
    <row r="20" spans="1:21" ht="24" x14ac:dyDescent="0.2">
      <c r="A20" s="20" t="s">
        <v>63</v>
      </c>
      <c r="C20" s="21">
        <v>501451</v>
      </c>
      <c r="D20" s="21"/>
      <c r="E20" s="21">
        <v>15482397636</v>
      </c>
      <c r="F20" s="21"/>
      <c r="G20" s="21">
        <v>17379882207</v>
      </c>
      <c r="H20" s="21"/>
      <c r="I20" s="21">
        <v>-1897484571</v>
      </c>
      <c r="J20" s="21"/>
      <c r="K20" s="21">
        <v>501451</v>
      </c>
      <c r="L20" s="21"/>
      <c r="M20" s="21">
        <v>15482397636</v>
      </c>
      <c r="N20" s="21"/>
      <c r="O20" s="21">
        <v>17379882207</v>
      </c>
      <c r="P20" s="21"/>
      <c r="Q20" s="21">
        <v>-1897484571</v>
      </c>
      <c r="S20" s="21"/>
      <c r="T20" s="21"/>
      <c r="U20" s="21"/>
    </row>
    <row r="21" spans="1:21" ht="24" x14ac:dyDescent="0.2">
      <c r="A21" s="20" t="s">
        <v>109</v>
      </c>
      <c r="C21" s="21">
        <v>376156</v>
      </c>
      <c r="D21" s="21"/>
      <c r="E21" s="21">
        <v>39612859345</v>
      </c>
      <c r="F21" s="21"/>
      <c r="G21" s="21">
        <v>22927703126</v>
      </c>
      <c r="H21" s="21"/>
      <c r="I21" s="21">
        <v>16685156219</v>
      </c>
      <c r="J21" s="21"/>
      <c r="K21" s="21">
        <v>676156</v>
      </c>
      <c r="L21" s="21"/>
      <c r="M21" s="21">
        <v>75231658988</v>
      </c>
      <c r="N21" s="21"/>
      <c r="O21" s="21">
        <v>41213496617</v>
      </c>
      <c r="P21" s="21"/>
      <c r="Q21" s="21">
        <v>34018162371</v>
      </c>
      <c r="S21" s="21"/>
      <c r="T21" s="21"/>
      <c r="U21" s="21"/>
    </row>
    <row r="22" spans="1:21" ht="24" x14ac:dyDescent="0.2">
      <c r="A22" s="20" t="s">
        <v>74</v>
      </c>
      <c r="C22" s="21">
        <v>1994013</v>
      </c>
      <c r="D22" s="21"/>
      <c r="E22" s="21">
        <v>89189610289</v>
      </c>
      <c r="F22" s="21"/>
      <c r="G22" s="21">
        <v>78057012851</v>
      </c>
      <c r="H22" s="21"/>
      <c r="I22" s="21">
        <v>11132597438</v>
      </c>
      <c r="J22" s="21"/>
      <c r="K22" s="21">
        <v>3705327</v>
      </c>
      <c r="L22" s="21"/>
      <c r="M22" s="21">
        <v>169900960482</v>
      </c>
      <c r="N22" s="21"/>
      <c r="O22" s="21">
        <v>145047578561</v>
      </c>
      <c r="P22" s="21"/>
      <c r="Q22" s="21">
        <v>24853381921</v>
      </c>
      <c r="S22" s="21"/>
      <c r="T22" s="21"/>
      <c r="U22" s="21"/>
    </row>
    <row r="23" spans="1:21" ht="24" x14ac:dyDescent="0.2">
      <c r="A23" s="20" t="s">
        <v>89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21"/>
      <c r="K23" s="21">
        <v>340000</v>
      </c>
      <c r="L23" s="21"/>
      <c r="M23" s="21">
        <v>3051233562</v>
      </c>
      <c r="N23" s="21"/>
      <c r="O23" s="21">
        <v>2389567758</v>
      </c>
      <c r="P23" s="21"/>
      <c r="Q23" s="21">
        <v>661665804</v>
      </c>
      <c r="S23" s="21"/>
      <c r="T23" s="21"/>
      <c r="U23" s="21"/>
    </row>
    <row r="24" spans="1:21" ht="24" x14ac:dyDescent="0.2">
      <c r="A24" s="20" t="s">
        <v>54</v>
      </c>
      <c r="C24" s="21">
        <v>600000</v>
      </c>
      <c r="D24" s="21"/>
      <c r="E24" s="21">
        <v>3835044900</v>
      </c>
      <c r="F24" s="21"/>
      <c r="G24" s="21">
        <v>3924509401</v>
      </c>
      <c r="H24" s="21"/>
      <c r="I24" s="21">
        <v>-89464501</v>
      </c>
      <c r="J24" s="21"/>
      <c r="K24" s="21">
        <v>1200000</v>
      </c>
      <c r="L24" s="21"/>
      <c r="M24" s="21">
        <v>8487198951</v>
      </c>
      <c r="N24" s="21"/>
      <c r="O24" s="21">
        <v>7849018800</v>
      </c>
      <c r="P24" s="21"/>
      <c r="Q24" s="21">
        <v>638180151</v>
      </c>
      <c r="S24" s="21"/>
      <c r="T24" s="21"/>
      <c r="U24" s="21"/>
    </row>
    <row r="25" spans="1:21" ht="24" x14ac:dyDescent="0.2">
      <c r="A25" s="20" t="s">
        <v>62</v>
      </c>
      <c r="C25" s="21">
        <v>5181279</v>
      </c>
      <c r="D25" s="21"/>
      <c r="E25" s="21">
        <v>45620583629</v>
      </c>
      <c r="F25" s="21"/>
      <c r="G25" s="21">
        <v>43253481047</v>
      </c>
      <c r="H25" s="21"/>
      <c r="I25" s="21">
        <v>2367102582</v>
      </c>
      <c r="J25" s="21"/>
      <c r="K25" s="21">
        <v>7181279</v>
      </c>
      <c r="L25" s="21"/>
      <c r="M25" s="21">
        <v>61451965647</v>
      </c>
      <c r="N25" s="21"/>
      <c r="O25" s="21">
        <v>59102261890</v>
      </c>
      <c r="P25" s="21"/>
      <c r="Q25" s="21">
        <v>2349703757</v>
      </c>
      <c r="S25" s="21"/>
      <c r="T25" s="21"/>
      <c r="U25" s="21"/>
    </row>
    <row r="26" spans="1:21" ht="24" x14ac:dyDescent="0.2">
      <c r="A26" s="20" t="s">
        <v>87</v>
      </c>
      <c r="C26" s="21">
        <v>185750</v>
      </c>
      <c r="D26" s="21"/>
      <c r="E26" s="21">
        <v>8742930707</v>
      </c>
      <c r="F26" s="21"/>
      <c r="G26" s="21">
        <v>7581388402</v>
      </c>
      <c r="H26" s="21"/>
      <c r="I26" s="21">
        <v>1161542305</v>
      </c>
      <c r="J26" s="21"/>
      <c r="K26" s="21">
        <v>371500</v>
      </c>
      <c r="L26" s="21"/>
      <c r="M26" s="21">
        <v>18584497910</v>
      </c>
      <c r="N26" s="21"/>
      <c r="O26" s="21">
        <v>15162776806</v>
      </c>
      <c r="P26" s="21"/>
      <c r="Q26" s="21">
        <v>3421721104</v>
      </c>
      <c r="S26" s="21"/>
      <c r="T26" s="21"/>
      <c r="U26" s="21"/>
    </row>
    <row r="27" spans="1:21" ht="24" x14ac:dyDescent="0.2">
      <c r="A27" s="20" t="s">
        <v>78</v>
      </c>
      <c r="C27" s="21">
        <v>499836</v>
      </c>
      <c r="D27" s="21"/>
      <c r="E27" s="21">
        <v>23402199751</v>
      </c>
      <c r="F27" s="21"/>
      <c r="G27" s="21">
        <v>17153138863</v>
      </c>
      <c r="H27" s="21"/>
      <c r="I27" s="21">
        <v>6249060888</v>
      </c>
      <c r="J27" s="21"/>
      <c r="K27" s="21">
        <v>4999836</v>
      </c>
      <c r="L27" s="21"/>
      <c r="M27" s="21">
        <v>188636178770</v>
      </c>
      <c r="N27" s="21"/>
      <c r="O27" s="21">
        <v>168213947110</v>
      </c>
      <c r="P27" s="21"/>
      <c r="Q27" s="21">
        <v>20422231660</v>
      </c>
      <c r="S27" s="21"/>
      <c r="T27" s="21"/>
      <c r="U27" s="21"/>
    </row>
    <row r="28" spans="1:21" ht="24" x14ac:dyDescent="0.2">
      <c r="A28" s="20" t="s">
        <v>68</v>
      </c>
      <c r="C28" s="21">
        <v>1700000</v>
      </c>
      <c r="D28" s="21"/>
      <c r="E28" s="21">
        <v>18825319358</v>
      </c>
      <c r="F28" s="21"/>
      <c r="G28" s="21">
        <v>13528690552</v>
      </c>
      <c r="H28" s="21"/>
      <c r="I28" s="21">
        <v>5296628806</v>
      </c>
      <c r="J28" s="21"/>
      <c r="K28" s="21">
        <v>1700000</v>
      </c>
      <c r="L28" s="21"/>
      <c r="M28" s="21">
        <v>18825319358</v>
      </c>
      <c r="N28" s="21"/>
      <c r="O28" s="21">
        <v>13528690552</v>
      </c>
      <c r="P28" s="21"/>
      <c r="Q28" s="21">
        <v>5296628806</v>
      </c>
      <c r="S28" s="21"/>
      <c r="T28" s="21"/>
      <c r="U28" s="21"/>
    </row>
    <row r="29" spans="1:21" ht="24" x14ac:dyDescent="0.2">
      <c r="A29" s="20" t="s">
        <v>51</v>
      </c>
      <c r="C29" s="21">
        <v>0</v>
      </c>
      <c r="D29" s="21"/>
      <c r="E29" s="21">
        <v>0</v>
      </c>
      <c r="F29" s="21"/>
      <c r="G29" s="21">
        <v>0</v>
      </c>
      <c r="H29" s="21"/>
      <c r="I29" s="21">
        <v>0</v>
      </c>
      <c r="J29" s="21"/>
      <c r="K29" s="21">
        <v>780000</v>
      </c>
      <c r="L29" s="21"/>
      <c r="M29" s="21">
        <v>2453486269</v>
      </c>
      <c r="N29" s="21"/>
      <c r="O29" s="21">
        <v>2319098769</v>
      </c>
      <c r="P29" s="21"/>
      <c r="Q29" s="21">
        <v>134387500</v>
      </c>
      <c r="S29" s="21"/>
      <c r="T29" s="21"/>
      <c r="U29" s="21"/>
    </row>
    <row r="30" spans="1:21" ht="24" x14ac:dyDescent="0.2">
      <c r="A30" s="20" t="s">
        <v>90</v>
      </c>
      <c r="C30" s="21">
        <v>0</v>
      </c>
      <c r="D30" s="21"/>
      <c r="E30" s="21">
        <v>0</v>
      </c>
      <c r="F30" s="21"/>
      <c r="G30" s="21">
        <v>0</v>
      </c>
      <c r="H30" s="21"/>
      <c r="I30" s="21">
        <v>0</v>
      </c>
      <c r="J30" s="21"/>
      <c r="K30" s="21">
        <v>900000</v>
      </c>
      <c r="L30" s="21"/>
      <c r="M30" s="21">
        <v>3614365877</v>
      </c>
      <c r="N30" s="21"/>
      <c r="O30" s="21">
        <v>3252850906</v>
      </c>
      <c r="P30" s="21"/>
      <c r="Q30" s="21">
        <v>361514971</v>
      </c>
      <c r="S30" s="21"/>
      <c r="T30" s="21"/>
      <c r="U30" s="21"/>
    </row>
    <row r="31" spans="1:21" ht="24" x14ac:dyDescent="0.2">
      <c r="A31" s="20" t="s">
        <v>99</v>
      </c>
      <c r="C31" s="21">
        <v>4000000</v>
      </c>
      <c r="D31" s="21"/>
      <c r="E31" s="21">
        <v>13081698005</v>
      </c>
      <c r="F31" s="21"/>
      <c r="G31" s="21">
        <v>12875681573</v>
      </c>
      <c r="H31" s="21"/>
      <c r="I31" s="21">
        <v>206016432</v>
      </c>
      <c r="J31" s="21"/>
      <c r="K31" s="21">
        <v>4000000</v>
      </c>
      <c r="L31" s="21"/>
      <c r="M31" s="21">
        <v>13081698005</v>
      </c>
      <c r="N31" s="21"/>
      <c r="O31" s="21">
        <v>12875681573</v>
      </c>
      <c r="P31" s="21"/>
      <c r="Q31" s="21">
        <v>206016432</v>
      </c>
      <c r="S31" s="21"/>
      <c r="T31" s="21"/>
      <c r="U31" s="21"/>
    </row>
    <row r="32" spans="1:21" ht="24" x14ac:dyDescent="0.2">
      <c r="A32" s="20" t="s">
        <v>92</v>
      </c>
      <c r="C32" s="21">
        <v>1500000</v>
      </c>
      <c r="D32" s="21"/>
      <c r="E32" s="21">
        <v>6278916825</v>
      </c>
      <c r="F32" s="21"/>
      <c r="G32" s="21">
        <v>4218827220</v>
      </c>
      <c r="H32" s="21"/>
      <c r="I32" s="21">
        <v>2060089605</v>
      </c>
      <c r="J32" s="21"/>
      <c r="K32" s="21">
        <v>3000000</v>
      </c>
      <c r="L32" s="21"/>
      <c r="M32" s="21">
        <v>11843608767</v>
      </c>
      <c r="N32" s="21"/>
      <c r="O32" s="21">
        <v>8437654440</v>
      </c>
      <c r="P32" s="21"/>
      <c r="Q32" s="21">
        <v>3405954327</v>
      </c>
      <c r="S32" s="21"/>
      <c r="T32" s="21"/>
      <c r="U32" s="21"/>
    </row>
    <row r="33" spans="1:25" ht="24" x14ac:dyDescent="0.2">
      <c r="A33" s="20" t="s">
        <v>65</v>
      </c>
      <c r="C33" s="21">
        <v>199699</v>
      </c>
      <c r="D33" s="21"/>
      <c r="E33" s="21">
        <v>5528525546</v>
      </c>
      <c r="F33" s="21"/>
      <c r="G33" s="21">
        <v>4526046030</v>
      </c>
      <c r="H33" s="21"/>
      <c r="I33" s="21">
        <v>1002479516</v>
      </c>
      <c r="J33" s="21"/>
      <c r="K33" s="21">
        <v>209699</v>
      </c>
      <c r="L33" s="21"/>
      <c r="M33" s="21">
        <v>6162729455</v>
      </c>
      <c r="N33" s="21"/>
      <c r="O33" s="21">
        <v>4979332831</v>
      </c>
      <c r="P33" s="21"/>
      <c r="Q33" s="21">
        <v>1183396624</v>
      </c>
      <c r="S33" s="21"/>
      <c r="T33" s="21"/>
      <c r="U33" s="21"/>
    </row>
    <row r="34" spans="1:25" ht="24" x14ac:dyDescent="0.2">
      <c r="A34" s="20" t="s">
        <v>86</v>
      </c>
      <c r="C34" s="21">
        <v>0</v>
      </c>
      <c r="D34" s="21"/>
      <c r="E34" s="21">
        <v>0</v>
      </c>
      <c r="F34" s="21"/>
      <c r="G34" s="21">
        <v>0</v>
      </c>
      <c r="H34" s="21"/>
      <c r="I34" s="21">
        <v>0</v>
      </c>
      <c r="J34" s="21"/>
      <c r="K34" s="21">
        <v>450000</v>
      </c>
      <c r="L34" s="21"/>
      <c r="M34" s="21">
        <v>5072577484</v>
      </c>
      <c r="N34" s="21"/>
      <c r="O34" s="21">
        <v>3457636686</v>
      </c>
      <c r="P34" s="21"/>
      <c r="Q34" s="21">
        <v>1614940798</v>
      </c>
      <c r="S34" s="21"/>
      <c r="T34" s="21"/>
      <c r="U34" s="21"/>
    </row>
    <row r="35" spans="1:25" ht="24" x14ac:dyDescent="0.2">
      <c r="A35" s="20" t="s">
        <v>114</v>
      </c>
      <c r="C35" s="21">
        <v>12587513</v>
      </c>
      <c r="D35" s="21"/>
      <c r="E35" s="21">
        <v>15703334712</v>
      </c>
      <c r="F35" s="21"/>
      <c r="G35" s="21">
        <v>19944524294</v>
      </c>
      <c r="H35" s="21"/>
      <c r="I35" s="21">
        <v>-4241189582</v>
      </c>
      <c r="J35" s="21"/>
      <c r="K35" s="21">
        <v>12587513</v>
      </c>
      <c r="L35" s="21"/>
      <c r="M35" s="21">
        <v>15703334712</v>
      </c>
      <c r="N35" s="21"/>
      <c r="O35" s="21">
        <v>19944524294</v>
      </c>
      <c r="P35" s="21"/>
      <c r="Q35" s="21">
        <v>-4241189582</v>
      </c>
      <c r="S35" s="21"/>
      <c r="T35" s="21"/>
      <c r="U35" s="21"/>
    </row>
    <row r="36" spans="1:25" ht="24" x14ac:dyDescent="0.2">
      <c r="A36" s="20" t="s">
        <v>82</v>
      </c>
      <c r="C36" s="21">
        <v>0</v>
      </c>
      <c r="D36" s="21"/>
      <c r="E36" s="21">
        <v>0</v>
      </c>
      <c r="F36" s="21"/>
      <c r="G36" s="21">
        <v>0</v>
      </c>
      <c r="H36" s="21"/>
      <c r="I36" s="21">
        <v>0</v>
      </c>
      <c r="J36" s="21"/>
      <c r="K36" s="21">
        <v>95000</v>
      </c>
      <c r="L36" s="21"/>
      <c r="M36" s="21">
        <v>2750412111</v>
      </c>
      <c r="N36" s="21"/>
      <c r="O36" s="21">
        <v>1670760671</v>
      </c>
      <c r="P36" s="21"/>
      <c r="Q36" s="21">
        <v>1079651440</v>
      </c>
      <c r="S36" s="21"/>
      <c r="T36" s="21"/>
      <c r="U36" s="21"/>
    </row>
    <row r="37" spans="1:25" ht="24" x14ac:dyDescent="0.2">
      <c r="A37" s="20" t="s">
        <v>56</v>
      </c>
      <c r="C37" s="21">
        <v>2820422</v>
      </c>
      <c r="D37" s="21"/>
      <c r="E37" s="21">
        <v>52126383704</v>
      </c>
      <c r="F37" s="21"/>
      <c r="G37" s="21">
        <v>36175817846</v>
      </c>
      <c r="H37" s="21"/>
      <c r="I37" s="21">
        <v>15950565858</v>
      </c>
      <c r="J37" s="21"/>
      <c r="K37" s="21">
        <v>2820422</v>
      </c>
      <c r="L37" s="21"/>
      <c r="M37" s="21">
        <v>52126383704</v>
      </c>
      <c r="N37" s="21"/>
      <c r="O37" s="21">
        <v>36175817846</v>
      </c>
      <c r="P37" s="21"/>
      <c r="Q37" s="21">
        <v>15950565858</v>
      </c>
      <c r="S37" s="21"/>
      <c r="T37" s="21"/>
      <c r="U37" s="21"/>
    </row>
    <row r="38" spans="1:25" ht="24" x14ac:dyDescent="0.2">
      <c r="A38" s="20" t="s">
        <v>96</v>
      </c>
      <c r="C38" s="21">
        <v>3607431</v>
      </c>
      <c r="D38" s="21"/>
      <c r="E38" s="21">
        <v>30086261341</v>
      </c>
      <c r="F38" s="21"/>
      <c r="G38" s="21">
        <v>15376625576</v>
      </c>
      <c r="H38" s="21"/>
      <c r="I38" s="21">
        <v>14709635765</v>
      </c>
      <c r="J38" s="21"/>
      <c r="K38" s="21">
        <v>4107431</v>
      </c>
      <c r="L38" s="21"/>
      <c r="M38" s="21">
        <v>34470021856</v>
      </c>
      <c r="N38" s="21"/>
      <c r="O38" s="21">
        <v>17507868776</v>
      </c>
      <c r="P38" s="21"/>
      <c r="Q38" s="21">
        <v>16962153080</v>
      </c>
      <c r="S38" s="21"/>
      <c r="T38" s="21"/>
      <c r="U38" s="21"/>
    </row>
    <row r="39" spans="1:25" ht="24" x14ac:dyDescent="0.2">
      <c r="A39" s="20" t="s">
        <v>55</v>
      </c>
      <c r="C39" s="21">
        <v>2117739</v>
      </c>
      <c r="D39" s="21"/>
      <c r="E39" s="21">
        <v>64193577107</v>
      </c>
      <c r="F39" s="21"/>
      <c r="G39" s="21">
        <v>51365378100</v>
      </c>
      <c r="H39" s="21"/>
      <c r="I39" s="21">
        <v>12828199007</v>
      </c>
      <c r="J39" s="21"/>
      <c r="K39" s="21">
        <v>2666884</v>
      </c>
      <c r="L39" s="21"/>
      <c r="M39" s="21">
        <v>80337688277</v>
      </c>
      <c r="N39" s="21"/>
      <c r="O39" s="21">
        <v>64684791284</v>
      </c>
      <c r="P39" s="21"/>
      <c r="Q39" s="21">
        <v>15652896993</v>
      </c>
      <c r="S39" s="21"/>
      <c r="T39" s="21"/>
      <c r="U39" s="21"/>
    </row>
    <row r="40" spans="1:25" ht="24" x14ac:dyDescent="0.2">
      <c r="A40" s="20" t="s">
        <v>85</v>
      </c>
      <c r="C40" s="21">
        <v>0</v>
      </c>
      <c r="D40" s="21"/>
      <c r="E40" s="21">
        <v>0</v>
      </c>
      <c r="F40" s="21"/>
      <c r="G40" s="21">
        <v>0</v>
      </c>
      <c r="H40" s="21"/>
      <c r="I40" s="21">
        <v>0</v>
      </c>
      <c r="J40" s="21"/>
      <c r="K40" s="21">
        <v>800000</v>
      </c>
      <c r="L40" s="21"/>
      <c r="M40" s="21">
        <v>14258707020</v>
      </c>
      <c r="N40" s="21"/>
      <c r="O40" s="21">
        <v>10970752404</v>
      </c>
      <c r="P40" s="21"/>
      <c r="Q40" s="21">
        <v>3287954616</v>
      </c>
      <c r="S40" s="21"/>
      <c r="T40" s="21"/>
      <c r="U40" s="21"/>
    </row>
    <row r="41" spans="1:25" ht="24" x14ac:dyDescent="0.2">
      <c r="A41" s="20" t="s">
        <v>124</v>
      </c>
      <c r="C41" s="21">
        <v>1875000</v>
      </c>
      <c r="D41" s="21"/>
      <c r="E41" s="21">
        <v>6789982811</v>
      </c>
      <c r="F41" s="21"/>
      <c r="G41" s="21">
        <v>5911612875</v>
      </c>
      <c r="H41" s="21"/>
      <c r="I41" s="21">
        <v>878369936</v>
      </c>
      <c r="J41" s="21"/>
      <c r="K41" s="21">
        <v>1875000</v>
      </c>
      <c r="L41" s="21"/>
      <c r="M41" s="21">
        <v>6789982811</v>
      </c>
      <c r="N41" s="21"/>
      <c r="O41" s="21">
        <v>5911612875</v>
      </c>
      <c r="P41" s="21"/>
      <c r="Q41" s="21">
        <v>878369936</v>
      </c>
      <c r="S41" s="21"/>
      <c r="T41" s="21"/>
      <c r="U41" s="21"/>
    </row>
    <row r="42" spans="1:25" ht="24" x14ac:dyDescent="0.2">
      <c r="A42" s="20" t="s">
        <v>58</v>
      </c>
      <c r="C42" s="21">
        <v>856956</v>
      </c>
      <c r="D42" s="21"/>
      <c r="E42" s="21">
        <v>50471847061</v>
      </c>
      <c r="F42" s="21"/>
      <c r="G42" s="21">
        <v>39492095705</v>
      </c>
      <c r="H42" s="21"/>
      <c r="I42" s="21">
        <v>10979751356</v>
      </c>
      <c r="J42" s="21"/>
      <c r="K42" s="21">
        <v>1856956</v>
      </c>
      <c r="L42" s="21"/>
      <c r="M42" s="21">
        <v>118027791658</v>
      </c>
      <c r="N42" s="21"/>
      <c r="O42" s="21">
        <v>85576253694</v>
      </c>
      <c r="P42" s="21"/>
      <c r="Q42" s="21">
        <v>32451537964</v>
      </c>
      <c r="S42" s="21"/>
      <c r="T42" s="21"/>
      <c r="U42" s="21"/>
    </row>
    <row r="43" spans="1:25" ht="24" x14ac:dyDescent="0.2">
      <c r="A43" s="20" t="s">
        <v>84</v>
      </c>
      <c r="C43" s="21">
        <v>0</v>
      </c>
      <c r="D43" s="21"/>
      <c r="E43" s="21">
        <v>0</v>
      </c>
      <c r="F43" s="21"/>
      <c r="G43" s="21">
        <v>0</v>
      </c>
      <c r="H43" s="21"/>
      <c r="I43" s="21">
        <v>0</v>
      </c>
      <c r="J43" s="21"/>
      <c r="K43" s="21">
        <v>200000</v>
      </c>
      <c r="L43" s="21"/>
      <c r="M43" s="21">
        <v>1802212248</v>
      </c>
      <c r="N43" s="21"/>
      <c r="O43" s="21">
        <v>1266148614</v>
      </c>
      <c r="P43" s="21"/>
      <c r="Q43" s="21">
        <v>536063634</v>
      </c>
      <c r="S43" s="21"/>
      <c r="T43" s="21"/>
      <c r="U43" s="21"/>
    </row>
    <row r="44" spans="1:25" ht="24" x14ac:dyDescent="0.2">
      <c r="A44" s="20" t="s">
        <v>106</v>
      </c>
      <c r="C44" s="21">
        <v>290286</v>
      </c>
      <c r="D44" s="21"/>
      <c r="E44" s="21">
        <v>36828980498</v>
      </c>
      <c r="F44" s="21"/>
      <c r="G44" s="21">
        <v>24330156258</v>
      </c>
      <c r="H44" s="21"/>
      <c r="I44" s="21">
        <v>12498824240</v>
      </c>
      <c r="J44" s="21"/>
      <c r="K44" s="21">
        <v>490286</v>
      </c>
      <c r="L44" s="21"/>
      <c r="M44" s="21">
        <v>56115538658</v>
      </c>
      <c r="N44" s="21"/>
      <c r="O44" s="21">
        <v>41093042690</v>
      </c>
      <c r="P44" s="21"/>
      <c r="Q44" s="21">
        <v>15022495968</v>
      </c>
      <c r="S44" s="21"/>
      <c r="T44" s="21"/>
      <c r="U44" s="21"/>
    </row>
    <row r="45" spans="1:25" ht="24" x14ac:dyDescent="0.2">
      <c r="A45" s="20" t="s">
        <v>117</v>
      </c>
      <c r="C45" s="21">
        <v>5765018</v>
      </c>
      <c r="D45" s="21"/>
      <c r="E45" s="21">
        <v>30086259759</v>
      </c>
      <c r="F45" s="21"/>
      <c r="G45" s="21">
        <v>27389831998</v>
      </c>
      <c r="H45" s="21"/>
      <c r="I45" s="21">
        <v>2696427761</v>
      </c>
      <c r="J45" s="21"/>
      <c r="K45" s="21">
        <v>5765018</v>
      </c>
      <c r="L45" s="21"/>
      <c r="M45" s="21">
        <v>30086259759</v>
      </c>
      <c r="N45" s="21"/>
      <c r="O45" s="21">
        <v>27389831998</v>
      </c>
      <c r="P45" s="21"/>
      <c r="Q45" s="21">
        <v>2696427761</v>
      </c>
      <c r="S45" s="21"/>
      <c r="T45" s="21"/>
      <c r="U45" s="21"/>
    </row>
    <row r="46" spans="1:25" ht="24" x14ac:dyDescent="0.2">
      <c r="A46" s="20" t="s">
        <v>60</v>
      </c>
      <c r="C46" s="21">
        <v>4162</v>
      </c>
      <c r="D46" s="21"/>
      <c r="E46" s="21">
        <v>244717518</v>
      </c>
      <c r="F46" s="21"/>
      <c r="G46" s="21">
        <v>197907177</v>
      </c>
      <c r="H46" s="21"/>
      <c r="I46" s="21">
        <v>46810341</v>
      </c>
      <c r="J46" s="21"/>
      <c r="K46" s="21">
        <v>404162</v>
      </c>
      <c r="L46" s="21">
        <v>0</v>
      </c>
      <c r="M46" s="21">
        <v>7711491158</v>
      </c>
      <c r="N46" s="21">
        <v>0</v>
      </c>
      <c r="O46" s="21">
        <v>7664680823</v>
      </c>
      <c r="P46" s="21">
        <v>0</v>
      </c>
      <c r="Q46" s="21">
        <v>46810335</v>
      </c>
      <c r="S46" s="21"/>
      <c r="T46" s="21"/>
      <c r="U46" s="21"/>
      <c r="V46" s="21"/>
      <c r="W46" s="21"/>
      <c r="X46" s="21"/>
      <c r="Y46" s="21"/>
    </row>
    <row r="47" spans="1:25" ht="24" x14ac:dyDescent="0.2">
      <c r="A47" s="20" t="s">
        <v>75</v>
      </c>
      <c r="C47" s="21">
        <v>637081</v>
      </c>
      <c r="D47" s="21"/>
      <c r="E47" s="21">
        <v>70054988827</v>
      </c>
      <c r="F47" s="21"/>
      <c r="G47" s="21">
        <v>48263058941</v>
      </c>
      <c r="H47" s="21"/>
      <c r="I47" s="21">
        <v>21791929886</v>
      </c>
      <c r="J47" s="21"/>
      <c r="K47" s="21">
        <v>700000</v>
      </c>
      <c r="L47" s="21"/>
      <c r="M47" s="21">
        <v>76281306970</v>
      </c>
      <c r="N47" s="21"/>
      <c r="O47" s="21">
        <v>53029585343</v>
      </c>
      <c r="P47" s="21"/>
      <c r="Q47" s="21">
        <v>23251721627</v>
      </c>
      <c r="S47" s="21"/>
      <c r="T47" s="21"/>
      <c r="U47" s="21"/>
    </row>
    <row r="48" spans="1:25" ht="24" x14ac:dyDescent="0.2">
      <c r="A48" s="20" t="s">
        <v>112</v>
      </c>
      <c r="C48" s="21">
        <v>20000000</v>
      </c>
      <c r="D48" s="21"/>
      <c r="E48" s="21">
        <v>70023664256</v>
      </c>
      <c r="F48" s="21"/>
      <c r="G48" s="21">
        <v>72927613804</v>
      </c>
      <c r="H48" s="21"/>
      <c r="I48" s="21">
        <v>-2903949548</v>
      </c>
      <c r="J48" s="21"/>
      <c r="K48" s="21">
        <v>20000000</v>
      </c>
      <c r="L48" s="21"/>
      <c r="M48" s="21">
        <v>70023664256</v>
      </c>
      <c r="N48" s="21"/>
      <c r="O48" s="21">
        <v>72927613804</v>
      </c>
      <c r="P48" s="21"/>
      <c r="Q48" s="21">
        <v>-2903949548</v>
      </c>
      <c r="S48" s="21"/>
      <c r="T48" s="21"/>
      <c r="U48" s="21"/>
    </row>
    <row r="49" spans="1:21" ht="24" x14ac:dyDescent="0.2">
      <c r="A49" s="20" t="s">
        <v>77</v>
      </c>
      <c r="C49" s="21">
        <v>0</v>
      </c>
      <c r="D49" s="21"/>
      <c r="E49" s="21">
        <v>0</v>
      </c>
      <c r="F49" s="21"/>
      <c r="G49" s="21">
        <v>0</v>
      </c>
      <c r="H49" s="21"/>
      <c r="I49" s="21">
        <v>0</v>
      </c>
      <c r="J49" s="21"/>
      <c r="K49" s="21">
        <v>2121812</v>
      </c>
      <c r="L49" s="21"/>
      <c r="M49" s="21">
        <v>11784413668</v>
      </c>
      <c r="N49" s="21"/>
      <c r="O49" s="21">
        <v>7852504011</v>
      </c>
      <c r="P49" s="21"/>
      <c r="Q49" s="21">
        <v>3931909657</v>
      </c>
      <c r="S49" s="21"/>
      <c r="T49" s="21"/>
      <c r="U49" s="21"/>
    </row>
    <row r="50" spans="1:21" ht="24" x14ac:dyDescent="0.2">
      <c r="A50" s="20" t="s">
        <v>57</v>
      </c>
      <c r="C50" s="21">
        <v>540761</v>
      </c>
      <c r="D50" s="21"/>
      <c r="E50" s="21">
        <v>30086308141</v>
      </c>
      <c r="F50" s="21"/>
      <c r="G50" s="21">
        <v>21904328453</v>
      </c>
      <c r="H50" s="21"/>
      <c r="I50" s="21">
        <v>8181979688</v>
      </c>
      <c r="J50" s="21"/>
      <c r="K50" s="21">
        <v>1137332</v>
      </c>
      <c r="L50" s="21"/>
      <c r="M50" s="21">
        <v>58259381483</v>
      </c>
      <c r="N50" s="21"/>
      <c r="O50" s="21">
        <v>45103325718</v>
      </c>
      <c r="P50" s="21"/>
      <c r="Q50" s="21">
        <v>13156055765</v>
      </c>
      <c r="S50" s="21"/>
      <c r="T50" s="21"/>
      <c r="U50" s="21"/>
    </row>
    <row r="51" spans="1:21" ht="24" x14ac:dyDescent="0.2">
      <c r="A51" s="20" t="s">
        <v>72</v>
      </c>
      <c r="C51" s="21">
        <v>0</v>
      </c>
      <c r="D51" s="21"/>
      <c r="E51" s="21">
        <v>0</v>
      </c>
      <c r="F51" s="21"/>
      <c r="G51" s="21">
        <v>0</v>
      </c>
      <c r="H51" s="21"/>
      <c r="I51" s="21">
        <v>0</v>
      </c>
      <c r="J51" s="21"/>
      <c r="K51" s="21">
        <v>110414</v>
      </c>
      <c r="L51" s="21"/>
      <c r="M51" s="21">
        <v>2746121095</v>
      </c>
      <c r="N51" s="21"/>
      <c r="O51" s="21">
        <v>2540875401</v>
      </c>
      <c r="P51" s="21"/>
      <c r="Q51" s="21">
        <v>205245694</v>
      </c>
      <c r="S51" s="21"/>
      <c r="T51" s="21"/>
      <c r="U51" s="21"/>
    </row>
    <row r="52" spans="1:21" ht="24" x14ac:dyDescent="0.2">
      <c r="A52" s="20" t="s">
        <v>111</v>
      </c>
      <c r="C52" s="21">
        <v>0</v>
      </c>
      <c r="D52" s="21"/>
      <c r="E52" s="21">
        <v>0</v>
      </c>
      <c r="F52" s="21"/>
      <c r="G52" s="21">
        <v>0</v>
      </c>
      <c r="H52" s="21"/>
      <c r="I52" s="21">
        <v>0</v>
      </c>
      <c r="J52" s="21"/>
      <c r="K52" s="21">
        <v>1869161</v>
      </c>
      <c r="L52" s="21"/>
      <c r="M52" s="21">
        <v>1151983893</v>
      </c>
      <c r="N52" s="21"/>
      <c r="O52" s="21">
        <v>810312275</v>
      </c>
      <c r="P52" s="21"/>
      <c r="Q52" s="21">
        <v>341671618</v>
      </c>
      <c r="S52" s="21"/>
      <c r="T52" s="21"/>
      <c r="U52" s="21"/>
    </row>
    <row r="53" spans="1:21" ht="24.75" thickBot="1" x14ac:dyDescent="0.25">
      <c r="A53" s="20" t="s">
        <v>53</v>
      </c>
      <c r="C53" s="21">
        <v>0</v>
      </c>
      <c r="D53" s="21"/>
      <c r="E53" s="21">
        <v>0</v>
      </c>
      <c r="F53" s="21"/>
      <c r="G53" s="21">
        <v>0</v>
      </c>
      <c r="H53" s="21"/>
      <c r="I53" s="21">
        <v>0</v>
      </c>
      <c r="J53" s="21"/>
      <c r="K53" s="21">
        <v>1718476</v>
      </c>
      <c r="L53" s="21"/>
      <c r="M53" s="21">
        <v>26798494554</v>
      </c>
      <c r="N53" s="21"/>
      <c r="O53" s="21">
        <v>17959858741</v>
      </c>
      <c r="P53" s="21"/>
      <c r="Q53" s="21">
        <v>8838635813</v>
      </c>
      <c r="S53" s="21"/>
      <c r="T53" s="21"/>
      <c r="U53" s="21"/>
    </row>
    <row r="54" spans="1:21" ht="24.75" thickBot="1" x14ac:dyDescent="0.25">
      <c r="E54" s="23">
        <f>SUM(E8:E53)</f>
        <v>980953996170</v>
      </c>
      <c r="F54" s="22"/>
      <c r="G54" s="23">
        <f>SUM(G8:G53)</f>
        <v>806791414307</v>
      </c>
      <c r="H54" s="22"/>
      <c r="I54" s="23">
        <f>SUM(I8:I53)</f>
        <v>174162581863</v>
      </c>
      <c r="J54" s="22"/>
      <c r="K54" s="22" t="s">
        <v>15</v>
      </c>
      <c r="L54" s="22"/>
      <c r="M54" s="23">
        <f>SUM(M8:M53)</f>
        <v>1643894719629</v>
      </c>
      <c r="N54" s="22"/>
      <c r="O54" s="23">
        <f>SUM(O8:O53)</f>
        <v>1330418794243</v>
      </c>
      <c r="P54" s="22"/>
      <c r="Q54" s="23">
        <f>SUM(Q8:Q53)</f>
        <v>313475925386</v>
      </c>
    </row>
    <row r="55" spans="1:21" ht="23.25" thickTop="1" x14ac:dyDescent="0.2"/>
    <row r="56" spans="1:21" x14ac:dyDescent="0.2">
      <c r="Q56" s="2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2025-07-25T14:37:00Z</dcterms:modified>
</cp:coreProperties>
</file>