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5\140503\بخشی\"/>
    </mc:Choice>
  </mc:AlternateContent>
  <xr:revisionPtr revIDLastSave="0" documentId="13_ncr:1_{4ACB4C47-4E78-499D-B82F-462E40CDC5B6}" xr6:coauthVersionLast="47" xr6:coauthVersionMax="47" xr10:uidLastSave="{00000000-0000-0000-0000-000000000000}"/>
  <bookViews>
    <workbookView xWindow="-289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سایر درآمدها" sheetId="11" state="hidden" r:id="rId4"/>
    <sheet name="درآمد سرمایه‌گذاری در سهام" sheetId="7" r:id="rId5"/>
    <sheet name="درآمد سود سهام" sheetId="4" r:id="rId6"/>
    <sheet name="درآمد سپرده بانکی" sheetId="8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فروش'!$K$6:$Q$52</definedName>
    <definedName name="_xlnm._FilterDatabase" localSheetId="0" hidden="1">سهام!$A$6:$A$37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5" i="1" l="1"/>
  <c r="C64" i="7"/>
  <c r="E64" i="7"/>
  <c r="G64" i="7"/>
  <c r="M64" i="7"/>
  <c r="O64" i="7"/>
  <c r="Q64" i="7"/>
  <c r="C65" i="7"/>
  <c r="E65" i="7"/>
  <c r="G65" i="7"/>
  <c r="M65" i="7"/>
  <c r="O65" i="7"/>
  <c r="Q65" i="7"/>
  <c r="S65" i="7" s="1"/>
  <c r="C55" i="7"/>
  <c r="E55" i="7"/>
  <c r="G55" i="7"/>
  <c r="M55" i="7"/>
  <c r="O55" i="7"/>
  <c r="Q55" i="7"/>
  <c r="C56" i="7"/>
  <c r="E56" i="7"/>
  <c r="G56" i="7"/>
  <c r="M56" i="7"/>
  <c r="O56" i="7"/>
  <c r="Q56" i="7"/>
  <c r="C57" i="7"/>
  <c r="E57" i="7"/>
  <c r="G57" i="7"/>
  <c r="M57" i="7"/>
  <c r="O57" i="7"/>
  <c r="Q57" i="7"/>
  <c r="C58" i="7"/>
  <c r="E58" i="7"/>
  <c r="G58" i="7"/>
  <c r="M58" i="7"/>
  <c r="O58" i="7"/>
  <c r="Q58" i="7"/>
  <c r="C59" i="7"/>
  <c r="E59" i="7"/>
  <c r="G59" i="7"/>
  <c r="M59" i="7"/>
  <c r="O59" i="7"/>
  <c r="Q59" i="7"/>
  <c r="C60" i="7"/>
  <c r="E60" i="7"/>
  <c r="G60" i="7"/>
  <c r="M60" i="7"/>
  <c r="O60" i="7"/>
  <c r="Q60" i="7"/>
  <c r="C61" i="7"/>
  <c r="E61" i="7"/>
  <c r="G61" i="7"/>
  <c r="M61" i="7"/>
  <c r="O61" i="7"/>
  <c r="Q61" i="7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8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I17" i="6"/>
  <c r="I21" i="6"/>
  <c r="I26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8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M52" i="6"/>
  <c r="N52" i="6"/>
  <c r="O52" i="6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M23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4" i="4"/>
  <c r="M25" i="4"/>
  <c r="M26" i="4"/>
  <c r="M27" i="4"/>
  <c r="M28" i="4"/>
  <c r="M29" i="4"/>
  <c r="M30" i="4"/>
  <c r="M31" i="4"/>
  <c r="M32" i="4"/>
  <c r="M33" i="4"/>
  <c r="M22" i="4"/>
  <c r="G9" i="10"/>
  <c r="C8" i="8"/>
  <c r="G9" i="3"/>
  <c r="C9" i="8" s="1"/>
  <c r="G10" i="3"/>
  <c r="C10" i="8" s="1"/>
  <c r="G8" i="3"/>
  <c r="M8" i="3"/>
  <c r="G8" i="8" s="1"/>
  <c r="M9" i="3"/>
  <c r="G9" i="8" s="1"/>
  <c r="M10" i="3"/>
  <c r="G10" i="8" s="1"/>
  <c r="S23" i="4"/>
  <c r="S24" i="4"/>
  <c r="S25" i="4"/>
  <c r="S26" i="4"/>
  <c r="S27" i="4"/>
  <c r="S28" i="4"/>
  <c r="S29" i="4"/>
  <c r="S30" i="4"/>
  <c r="S31" i="4"/>
  <c r="S32" i="4"/>
  <c r="S33" i="4"/>
  <c r="S22" i="4"/>
  <c r="C11" i="2"/>
  <c r="E11" i="2"/>
  <c r="G11" i="2"/>
  <c r="I9" i="2"/>
  <c r="I10" i="2"/>
  <c r="L11" i="3"/>
  <c r="K11" i="3"/>
  <c r="J11" i="3"/>
  <c r="I11" i="3"/>
  <c r="H11" i="3"/>
  <c r="F11" i="3"/>
  <c r="E11" i="3"/>
  <c r="C11" i="3"/>
  <c r="F11" i="8"/>
  <c r="E10" i="11"/>
  <c r="C10" i="11"/>
  <c r="J11" i="2"/>
  <c r="H11" i="2"/>
  <c r="F11" i="2"/>
  <c r="D11" i="2"/>
  <c r="E65" i="1"/>
  <c r="G65" i="1"/>
  <c r="P60" i="5"/>
  <c r="O60" i="5"/>
  <c r="N60" i="5"/>
  <c r="M60" i="5"/>
  <c r="H60" i="5"/>
  <c r="P52" i="6"/>
  <c r="H52" i="6"/>
  <c r="S64" i="7" l="1"/>
  <c r="I64" i="7"/>
  <c r="S55" i="7"/>
  <c r="I65" i="7"/>
  <c r="I57" i="7"/>
  <c r="S60" i="7"/>
  <c r="I55" i="7"/>
  <c r="I61" i="7"/>
  <c r="S59" i="7"/>
  <c r="I58" i="7"/>
  <c r="S61" i="7"/>
  <c r="S58" i="7"/>
  <c r="I56" i="7"/>
  <c r="I59" i="7"/>
  <c r="I60" i="7"/>
  <c r="S57" i="7"/>
  <c r="S56" i="7"/>
  <c r="K11" i="2"/>
  <c r="U65" i="1"/>
  <c r="W65" i="1"/>
  <c r="O65" i="1"/>
  <c r="K65" i="1"/>
  <c r="G52" i="6"/>
  <c r="I52" i="6"/>
  <c r="E52" i="6"/>
  <c r="Q60" i="5"/>
  <c r="Q52" i="6"/>
  <c r="I60" i="5"/>
  <c r="E60" i="5"/>
  <c r="G60" i="5"/>
  <c r="I6" i="2"/>
  <c r="C6" i="2" l="1"/>
  <c r="I34" i="4"/>
  <c r="K34" i="4"/>
  <c r="M34" i="4"/>
  <c r="Q34" i="4"/>
  <c r="O34" i="4"/>
  <c r="S34" i="4" l="1"/>
  <c r="C11" i="8" l="1"/>
  <c r="I8" i="2"/>
  <c r="I11" i="2" s="1"/>
  <c r="A2" i="11"/>
  <c r="E8" i="8" l="1"/>
  <c r="E9" i="8"/>
  <c r="E10" i="8"/>
  <c r="G11" i="3"/>
  <c r="A4" i="5"/>
  <c r="A4" i="6"/>
  <c r="A4" i="3"/>
  <c r="A4" i="4"/>
  <c r="A4" i="8"/>
  <c r="A4" i="7"/>
  <c r="A4" i="10"/>
  <c r="A4" i="11" s="1"/>
  <c r="A4" i="2"/>
  <c r="A2" i="5"/>
  <c r="A2" i="6"/>
  <c r="A2" i="3"/>
  <c r="A2" i="4"/>
  <c r="A2" i="8"/>
  <c r="A2" i="7"/>
  <c r="A2" i="10"/>
  <c r="A2" i="2"/>
  <c r="E11" i="8" l="1"/>
  <c r="M11" i="3"/>
  <c r="O62" i="7"/>
  <c r="E62" i="7"/>
  <c r="G62" i="7"/>
  <c r="Q62" i="7"/>
  <c r="C62" i="7"/>
  <c r="M62" i="7"/>
  <c r="O67" i="7"/>
  <c r="E67" i="7"/>
  <c r="C67" i="7"/>
  <c r="M67" i="7"/>
  <c r="Q67" i="7"/>
  <c r="G67" i="7"/>
  <c r="M66" i="7"/>
  <c r="C63" i="7"/>
  <c r="M63" i="7"/>
  <c r="C66" i="7"/>
  <c r="Q25" i="7"/>
  <c r="Q32" i="7"/>
  <c r="Q41" i="7"/>
  <c r="Q48" i="7"/>
  <c r="G66" i="7"/>
  <c r="Q12" i="7"/>
  <c r="Q18" i="7"/>
  <c r="Q26" i="7"/>
  <c r="Q33" i="7"/>
  <c r="Q42" i="7"/>
  <c r="Q49" i="7"/>
  <c r="Q66" i="7"/>
  <c r="Q47" i="7"/>
  <c r="Q13" i="7"/>
  <c r="Q19" i="7"/>
  <c r="Q27" i="7"/>
  <c r="Q34" i="7"/>
  <c r="Q43" i="7"/>
  <c r="Q50" i="7"/>
  <c r="Q68" i="7"/>
  <c r="Q20" i="7"/>
  <c r="Q35" i="7"/>
  <c r="Q44" i="7"/>
  <c r="Q51" i="7"/>
  <c r="Q69" i="7"/>
  <c r="Q17" i="7"/>
  <c r="Q39" i="7"/>
  <c r="Q8" i="7"/>
  <c r="Q14" i="7"/>
  <c r="Q21" i="7"/>
  <c r="Q28" i="7"/>
  <c r="Q36" i="7"/>
  <c r="Q40" i="7"/>
  <c r="Q52" i="7"/>
  <c r="Q9" i="7"/>
  <c r="Q15" i="7"/>
  <c r="Q22" i="7"/>
  <c r="Q29" i="7"/>
  <c r="Q37" i="7"/>
  <c r="Q45" i="7"/>
  <c r="Q53" i="7"/>
  <c r="Q24" i="7"/>
  <c r="Q10" i="7"/>
  <c r="Q16" i="7"/>
  <c r="Q23" i="7"/>
  <c r="Q30" i="7"/>
  <c r="Q38" i="7"/>
  <c r="Q46" i="7"/>
  <c r="Q54" i="7"/>
  <c r="G63" i="7"/>
  <c r="Q11" i="7"/>
  <c r="Q31" i="7"/>
  <c r="Q63" i="7"/>
  <c r="O63" i="7"/>
  <c r="E66" i="7"/>
  <c r="O66" i="7"/>
  <c r="E63" i="7"/>
  <c r="M48" i="7"/>
  <c r="C47" i="7"/>
  <c r="C49" i="7"/>
  <c r="M53" i="7"/>
  <c r="M47" i="7"/>
  <c r="M49" i="7"/>
  <c r="M46" i="7"/>
  <c r="C46" i="7"/>
  <c r="C48" i="7"/>
  <c r="C53" i="7"/>
  <c r="O46" i="7"/>
  <c r="O48" i="7"/>
  <c r="O53" i="7"/>
  <c r="E47" i="7"/>
  <c r="E49" i="7"/>
  <c r="O47" i="7"/>
  <c r="O49" i="7"/>
  <c r="E46" i="7"/>
  <c r="E48" i="7"/>
  <c r="E53" i="7"/>
  <c r="Q70" i="7"/>
  <c r="G46" i="7"/>
  <c r="G48" i="7"/>
  <c r="G53" i="7"/>
  <c r="G49" i="7"/>
  <c r="G47" i="7"/>
  <c r="M9" i="7"/>
  <c r="M15" i="7"/>
  <c r="M22" i="7"/>
  <c r="M29" i="7"/>
  <c r="M37" i="7"/>
  <c r="M50" i="7"/>
  <c r="M69" i="7"/>
  <c r="M10" i="7"/>
  <c r="M16" i="7"/>
  <c r="M23" i="7"/>
  <c r="M30" i="7"/>
  <c r="M38" i="7"/>
  <c r="M51" i="7"/>
  <c r="M42" i="7"/>
  <c r="M11" i="7"/>
  <c r="M17" i="7"/>
  <c r="M24" i="7"/>
  <c r="M31" i="7"/>
  <c r="M39" i="7"/>
  <c r="M41" i="7"/>
  <c r="M52" i="7"/>
  <c r="M54" i="7"/>
  <c r="M45" i="7"/>
  <c r="M25" i="7"/>
  <c r="M32" i="7"/>
  <c r="M28" i="7"/>
  <c r="M12" i="7"/>
  <c r="M18" i="7"/>
  <c r="M26" i="7"/>
  <c r="M33" i="7"/>
  <c r="M43" i="7"/>
  <c r="M68" i="7"/>
  <c r="M44" i="7"/>
  <c r="M36" i="7"/>
  <c r="M13" i="7"/>
  <c r="M19" i="7"/>
  <c r="M27" i="7"/>
  <c r="M34" i="7"/>
  <c r="M21" i="7"/>
  <c r="M20" i="7"/>
  <c r="M35" i="7"/>
  <c r="M40" i="7"/>
  <c r="M70" i="7"/>
  <c r="M14" i="7"/>
  <c r="M8" i="7"/>
  <c r="C45" i="7"/>
  <c r="C50" i="7"/>
  <c r="C51" i="7"/>
  <c r="C42" i="7"/>
  <c r="C41" i="7"/>
  <c r="C44" i="7"/>
  <c r="C69" i="7"/>
  <c r="C43" i="7"/>
  <c r="O69" i="7"/>
  <c r="E69" i="7"/>
  <c r="G69" i="7"/>
  <c r="C68" i="7"/>
  <c r="C12" i="7"/>
  <c r="C18" i="7"/>
  <c r="C26" i="7"/>
  <c r="C33" i="7"/>
  <c r="C13" i="7"/>
  <c r="C19" i="7"/>
  <c r="C27" i="7"/>
  <c r="C34" i="7"/>
  <c r="C52" i="7"/>
  <c r="C20" i="7"/>
  <c r="C35" i="7"/>
  <c r="C40" i="7"/>
  <c r="C70" i="7"/>
  <c r="C14" i="7"/>
  <c r="C21" i="7"/>
  <c r="C28" i="7"/>
  <c r="C36" i="7"/>
  <c r="C8" i="7"/>
  <c r="C10" i="7"/>
  <c r="C16" i="7"/>
  <c r="C23" i="7"/>
  <c r="C30" i="7"/>
  <c r="C38" i="7"/>
  <c r="C17" i="7"/>
  <c r="C37" i="7"/>
  <c r="C39" i="7"/>
  <c r="C54" i="7"/>
  <c r="C24" i="7"/>
  <c r="C22" i="7"/>
  <c r="C9" i="7"/>
  <c r="C25" i="7"/>
  <c r="C11" i="7"/>
  <c r="C29" i="7"/>
  <c r="C32" i="7"/>
  <c r="C31" i="7"/>
  <c r="C15" i="7"/>
  <c r="E54" i="7"/>
  <c r="O13" i="7"/>
  <c r="O19" i="7"/>
  <c r="O27" i="7"/>
  <c r="O34" i="7"/>
  <c r="O44" i="7"/>
  <c r="E9" i="7"/>
  <c r="E15" i="7"/>
  <c r="E22" i="7"/>
  <c r="E29" i="7"/>
  <c r="E37" i="7"/>
  <c r="E50" i="7"/>
  <c r="O20" i="7"/>
  <c r="O35" i="7"/>
  <c r="O40" i="7"/>
  <c r="E10" i="7"/>
  <c r="E16" i="7"/>
  <c r="E23" i="7"/>
  <c r="E30" i="7"/>
  <c r="E38" i="7"/>
  <c r="E51" i="7"/>
  <c r="E68" i="7"/>
  <c r="O14" i="7"/>
  <c r="O21" i="7"/>
  <c r="O28" i="7"/>
  <c r="O36" i="7"/>
  <c r="O45" i="7"/>
  <c r="E11" i="7"/>
  <c r="E17" i="7"/>
  <c r="E24" i="7"/>
  <c r="E31" i="7"/>
  <c r="E39" i="7"/>
  <c r="E41" i="7"/>
  <c r="E52" i="7"/>
  <c r="O9" i="7"/>
  <c r="O15" i="7"/>
  <c r="O22" i="7"/>
  <c r="O29" i="7"/>
  <c r="O37" i="7"/>
  <c r="O50" i="7"/>
  <c r="E25" i="7"/>
  <c r="E32" i="7"/>
  <c r="E42" i="7"/>
  <c r="E70" i="7"/>
  <c r="O54" i="7"/>
  <c r="O10" i="7"/>
  <c r="O16" i="7"/>
  <c r="O23" i="7"/>
  <c r="O30" i="7"/>
  <c r="O38" i="7"/>
  <c r="O51" i="7"/>
  <c r="E12" i="7"/>
  <c r="E18" i="7"/>
  <c r="E26" i="7"/>
  <c r="E33" i="7"/>
  <c r="E43" i="7"/>
  <c r="E8" i="7"/>
  <c r="O68" i="7"/>
  <c r="O25" i="7"/>
  <c r="O32" i="7"/>
  <c r="O42" i="7"/>
  <c r="O70" i="7"/>
  <c r="E20" i="7"/>
  <c r="E35" i="7"/>
  <c r="E40" i="7"/>
  <c r="O24" i="7"/>
  <c r="O52" i="7"/>
  <c r="E34" i="7"/>
  <c r="E36" i="7"/>
  <c r="E13" i="7"/>
  <c r="O33" i="7"/>
  <c r="E14" i="7"/>
  <c r="O11" i="7"/>
  <c r="O39" i="7"/>
  <c r="E19" i="7"/>
  <c r="E44" i="7"/>
  <c r="O8" i="7"/>
  <c r="O31" i="7"/>
  <c r="O12" i="7"/>
  <c r="E21" i="7"/>
  <c r="E45" i="7"/>
  <c r="O17" i="7"/>
  <c r="O41" i="7"/>
  <c r="E27" i="7"/>
  <c r="O18" i="7"/>
  <c r="O43" i="7"/>
  <c r="E28" i="7"/>
  <c r="O26" i="7"/>
  <c r="G12" i="7"/>
  <c r="G18" i="7"/>
  <c r="G26" i="7"/>
  <c r="G33" i="7"/>
  <c r="G43" i="7"/>
  <c r="G68" i="7"/>
  <c r="G13" i="7"/>
  <c r="G19" i="7"/>
  <c r="G27" i="7"/>
  <c r="G34" i="7"/>
  <c r="G44" i="7"/>
  <c r="G70" i="7"/>
  <c r="G20" i="7"/>
  <c r="G35" i="7"/>
  <c r="G40" i="7"/>
  <c r="G8" i="7"/>
  <c r="G14" i="7"/>
  <c r="G21" i="7"/>
  <c r="G28" i="7"/>
  <c r="G36" i="7"/>
  <c r="G45" i="7"/>
  <c r="G9" i="7"/>
  <c r="G15" i="7"/>
  <c r="G22" i="7"/>
  <c r="G29" i="7"/>
  <c r="G37" i="7"/>
  <c r="G50" i="7"/>
  <c r="G11" i="7"/>
  <c r="G17" i="7"/>
  <c r="G24" i="7"/>
  <c r="G31" i="7"/>
  <c r="G39" i="7"/>
  <c r="G41" i="7"/>
  <c r="G52" i="7"/>
  <c r="G23" i="7"/>
  <c r="G51" i="7"/>
  <c r="G32" i="7"/>
  <c r="G54" i="7"/>
  <c r="G10" i="7"/>
  <c r="G38" i="7"/>
  <c r="G25" i="7"/>
  <c r="G16" i="7"/>
  <c r="G42" i="7"/>
  <c r="G30" i="7"/>
  <c r="G11" i="8"/>
  <c r="C8" i="10"/>
  <c r="I8" i="8" l="1"/>
  <c r="I9" i="8"/>
  <c r="S62" i="7"/>
  <c r="I62" i="7"/>
  <c r="I10" i="8"/>
  <c r="I67" i="7"/>
  <c r="S67" i="7"/>
  <c r="I70" i="7"/>
  <c r="I43" i="7"/>
  <c r="I24" i="7"/>
  <c r="S63" i="7"/>
  <c r="S66" i="7"/>
  <c r="I66" i="7"/>
  <c r="I63" i="7"/>
  <c r="I14" i="7"/>
  <c r="I54" i="7"/>
  <c r="I44" i="7"/>
  <c r="I17" i="7"/>
  <c r="I30" i="7"/>
  <c r="I32" i="7"/>
  <c r="I49" i="7"/>
  <c r="I9" i="7"/>
  <c r="I68" i="7"/>
  <c r="I8" i="7"/>
  <c r="S53" i="7"/>
  <c r="I12" i="7"/>
  <c r="I13" i="7"/>
  <c r="I15" i="7"/>
  <c r="I23" i="7"/>
  <c r="I41" i="7"/>
  <c r="I20" i="7"/>
  <c r="I37" i="7"/>
  <c r="I10" i="7"/>
  <c r="I25" i="7"/>
  <c r="I38" i="7"/>
  <c r="I39" i="7"/>
  <c r="I29" i="7"/>
  <c r="S46" i="7"/>
  <c r="I16" i="7"/>
  <c r="I21" i="7"/>
  <c r="I42" i="7"/>
  <c r="I31" i="7"/>
  <c r="I45" i="7"/>
  <c r="I34" i="7"/>
  <c r="I69" i="7"/>
  <c r="S48" i="7"/>
  <c r="I48" i="7"/>
  <c r="I53" i="7"/>
  <c r="I33" i="7"/>
  <c r="I52" i="7"/>
  <c r="I36" i="7"/>
  <c r="I19" i="7"/>
  <c r="I47" i="7"/>
  <c r="S49" i="7"/>
  <c r="I51" i="7"/>
  <c r="I11" i="7"/>
  <c r="I40" i="7"/>
  <c r="I26" i="7"/>
  <c r="S17" i="7"/>
  <c r="S30" i="7"/>
  <c r="S45" i="7"/>
  <c r="S52" i="7"/>
  <c r="S19" i="7"/>
  <c r="S33" i="7"/>
  <c r="I50" i="7"/>
  <c r="I35" i="7"/>
  <c r="I27" i="7"/>
  <c r="I18" i="7"/>
  <c r="S11" i="7"/>
  <c r="S23" i="7"/>
  <c r="S13" i="7"/>
  <c r="S26" i="7"/>
  <c r="S68" i="7"/>
  <c r="S16" i="7"/>
  <c r="S37" i="7"/>
  <c r="S40" i="7"/>
  <c r="S51" i="7"/>
  <c r="S8" i="7"/>
  <c r="S32" i="7"/>
  <c r="S18" i="7"/>
  <c r="I28" i="7"/>
  <c r="S47" i="7"/>
  <c r="S10" i="7"/>
  <c r="S29" i="7"/>
  <c r="S36" i="7"/>
  <c r="S44" i="7"/>
  <c r="S50" i="7"/>
  <c r="I46" i="7"/>
  <c r="S12" i="7"/>
  <c r="S54" i="7"/>
  <c r="S22" i="7"/>
  <c r="S28" i="7"/>
  <c r="S43" i="7"/>
  <c r="S70" i="7"/>
  <c r="I22" i="7"/>
  <c r="S39" i="7"/>
  <c r="S25" i="7"/>
  <c r="S15" i="7"/>
  <c r="S21" i="7"/>
  <c r="S35" i="7"/>
  <c r="S31" i="7"/>
  <c r="S9" i="7"/>
  <c r="S14" i="7"/>
  <c r="S34" i="7"/>
  <c r="S42" i="7"/>
  <c r="S24" i="7"/>
  <c r="S38" i="7"/>
  <c r="S41" i="7"/>
  <c r="S69" i="7"/>
  <c r="S20" i="7"/>
  <c r="S27" i="7"/>
  <c r="Q71" i="7"/>
  <c r="C71" i="7"/>
  <c r="M71" i="7"/>
  <c r="G71" i="7"/>
  <c r="E71" i="7"/>
  <c r="O71" i="7"/>
  <c r="I11" i="8" l="1"/>
  <c r="S71" i="7"/>
  <c r="I71" i="7"/>
  <c r="K65" i="7" l="1"/>
  <c r="K64" i="7"/>
  <c r="U65" i="7"/>
  <c r="U64" i="7"/>
  <c r="U58" i="7"/>
  <c r="U55" i="7"/>
  <c r="U60" i="7"/>
  <c r="U61" i="7"/>
  <c r="U59" i="7"/>
  <c r="U57" i="7"/>
  <c r="U56" i="7"/>
  <c r="K33" i="7"/>
  <c r="K57" i="7"/>
  <c r="K61" i="7"/>
  <c r="K58" i="7"/>
  <c r="K59" i="7"/>
  <c r="K60" i="7"/>
  <c r="K56" i="7"/>
  <c r="K55" i="7"/>
  <c r="K34" i="7"/>
  <c r="K45" i="7"/>
  <c r="K31" i="7"/>
  <c r="K70" i="7"/>
  <c r="K16" i="7"/>
  <c r="K21" i="7"/>
  <c r="K40" i="7"/>
  <c r="K52" i="7"/>
  <c r="K19" i="7"/>
  <c r="K48" i="7"/>
  <c r="K53" i="7"/>
  <c r="K50" i="7"/>
  <c r="K26" i="7"/>
  <c r="K27" i="7"/>
  <c r="K18" i="7"/>
  <c r="K9" i="7"/>
  <c r="K51" i="7"/>
  <c r="K11" i="7"/>
  <c r="K28" i="7"/>
  <c r="K35" i="7"/>
  <c r="K67" i="7"/>
  <c r="K49" i="7"/>
  <c r="K41" i="7"/>
  <c r="K22" i="7"/>
  <c r="K46" i="7"/>
  <c r="K36" i="7"/>
  <c r="K62" i="7"/>
  <c r="K66" i="7"/>
  <c r="K63" i="7"/>
  <c r="K23" i="7"/>
  <c r="K43" i="7"/>
  <c r="K24" i="7"/>
  <c r="K44" i="7"/>
  <c r="K17" i="7"/>
  <c r="K30" i="7"/>
  <c r="K32" i="7"/>
  <c r="K29" i="7"/>
  <c r="K14" i="7"/>
  <c r="K54" i="7"/>
  <c r="K10" i="7"/>
  <c r="K12" i="7"/>
  <c r="K13" i="7"/>
  <c r="K15" i="7"/>
  <c r="K69" i="7"/>
  <c r="K68" i="7"/>
  <c r="K8" i="7"/>
  <c r="K42" i="7"/>
  <c r="K25" i="7"/>
  <c r="K38" i="7"/>
  <c r="K39" i="7"/>
  <c r="K47" i="7"/>
  <c r="K20" i="7"/>
  <c r="K37" i="7"/>
  <c r="U67" i="7"/>
  <c r="U62" i="7"/>
  <c r="U63" i="7"/>
  <c r="U66" i="7"/>
  <c r="U53" i="7"/>
  <c r="U46" i="7"/>
  <c r="U47" i="7"/>
  <c r="U48" i="7"/>
  <c r="U49" i="7"/>
  <c r="U35" i="7"/>
  <c r="U9" i="7"/>
  <c r="U8" i="7"/>
  <c r="U24" i="7"/>
  <c r="U31" i="7"/>
  <c r="U68" i="7"/>
  <c r="U33" i="7"/>
  <c r="U18" i="7"/>
  <c r="U25" i="7"/>
  <c r="U34" i="7"/>
  <c r="U14" i="7"/>
  <c r="U20" i="7"/>
  <c r="U54" i="7"/>
  <c r="U39" i="7"/>
  <c r="U19" i="7"/>
  <c r="U12" i="7"/>
  <c r="U16" i="7"/>
  <c r="U51" i="7"/>
  <c r="U27" i="7"/>
  <c r="U41" i="7"/>
  <c r="U13" i="7"/>
  <c r="U32" i="7"/>
  <c r="U23" i="7"/>
  <c r="U22" i="7"/>
  <c r="U28" i="7"/>
  <c r="U38" i="7"/>
  <c r="U17" i="7"/>
  <c r="U44" i="7"/>
  <c r="U42" i="7"/>
  <c r="U26" i="7"/>
  <c r="U10" i="7"/>
  <c r="U52" i="7"/>
  <c r="U21" i="7"/>
  <c r="U30" i="7"/>
  <c r="U29" i="7"/>
  <c r="U37" i="7"/>
  <c r="U11" i="7"/>
  <c r="U40" i="7"/>
  <c r="U69" i="7"/>
  <c r="U15" i="7"/>
  <c r="U50" i="7"/>
  <c r="U70" i="7"/>
  <c r="U36" i="7"/>
  <c r="U45" i="7"/>
  <c r="U43" i="7"/>
  <c r="C7" i="10"/>
  <c r="C9" i="10" s="1"/>
  <c r="E8" i="10" l="1"/>
  <c r="E7" i="10"/>
  <c r="K71" i="7"/>
  <c r="U71" i="7"/>
  <c r="E9" i="10" l="1"/>
</calcChain>
</file>

<file path=xl/sharedStrings.xml><?xml version="1.0" encoding="utf-8"?>
<sst xmlns="http://schemas.openxmlformats.org/spreadsheetml/2006/main" count="905" uniqueCount="147">
  <si>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</si>
  <si>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</si>
  <si>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</si>
  <si>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</si>
  <si>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</si>
  <si>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</si>
  <si>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</si>
  <si>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</si>
  <si>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</si>
  <si>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</si>
  <si>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</si>
  <si>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</si>
  <si>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</si>
  <si>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</si>
  <si>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</si>
  <si>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</si>
  <si>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</si>
  <si>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</si>
  <si>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</si>
  <si>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</si>
  <si>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</si>
  <si>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</si>
  <si>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</si>
  <si>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</si>
  <si>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</si>
  <si>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</si>
  <si>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</si>
  <si>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</si>
  <si>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</si>
  <si>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</si>
  <si>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</si>
  <si>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</si>
  <si>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</si>
  <si>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</si>
  <si>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</si>
  <si>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</si>
  <si>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</si>
  <si>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</si>
  <si>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</si>
  <si>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</si>
  <si>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</si>
  <si>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</si>
  <si>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</si>
  <si>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</si>
  <si>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</si>
  <si>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</si>
  <si>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</si>
  <si>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</si>
  <si>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</si>
  <si>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</si>
  <si>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</si>
  <si>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بین المللی ساروج بوشهر</t>
  </si>
  <si>
    <t>توسعه سرمایه و صنعت غدیر</t>
  </si>
  <si>
    <t>سرمایه گذاری توسعه صنایع سیمان</t>
  </si>
  <si>
    <t>سرمایه گذاری سیمان تامین</t>
  </si>
  <si>
    <t>سیمان آبیک</t>
  </si>
  <si>
    <t>سیمان آرتا اردبیل</t>
  </si>
  <si>
    <t>سیمان اردستان</t>
  </si>
  <si>
    <t>سیمان باقران</t>
  </si>
  <si>
    <t>سیمان خوزستان</t>
  </si>
  <si>
    <t>سیمان ساوه</t>
  </si>
  <si>
    <t>سیمان فارس نو</t>
  </si>
  <si>
    <t>سیمان فارس و خوزستان</t>
  </si>
  <si>
    <t>سیمان ممتازان کرمان</t>
  </si>
  <si>
    <t>سیمان‌ ایلام‌</t>
  </si>
  <si>
    <t>سیمان‌ بهبهان‌</t>
  </si>
  <si>
    <t>سیمان‌ تهران‌</t>
  </si>
  <si>
    <t>سیمان‌ خزر</t>
  </si>
  <si>
    <t>سیمان‌ داراب‌</t>
  </si>
  <si>
    <t>سیمان‌ شرق‌</t>
  </si>
  <si>
    <t>سیمان‌ شمال‌</t>
  </si>
  <si>
    <t>سیمان‌ صوفیان‌</t>
  </si>
  <si>
    <t>سیمان‌ کرمان‌</t>
  </si>
  <si>
    <t>سیمان‌ارومیه‌</t>
  </si>
  <si>
    <t>سیمان‌سپاهان‌</t>
  </si>
  <si>
    <t>سیمان‌شاهرود</t>
  </si>
  <si>
    <t>سیمان‌مازندران‌</t>
  </si>
  <si>
    <t>بانک خاورمیانه شعبه آفریقا</t>
  </si>
  <si>
    <t>صندوق سرمایه‌گذاری بخشی صنایع مفید - سیمانو</t>
  </si>
  <si>
    <t>شرکت سیمان لارستان</t>
  </si>
  <si>
    <t>سایر درآمدها</t>
  </si>
  <si>
    <t>سیمان‌ دورود</t>
  </si>
  <si>
    <t>سیمان  دورود</t>
  </si>
  <si>
    <t>سیمان  سفید نی ریز</t>
  </si>
  <si>
    <t>سیمان غرب</t>
  </si>
  <si>
    <t>سیمان سفید نی ریز</t>
  </si>
  <si>
    <t>سیمان ‌غرب‌</t>
  </si>
  <si>
    <t>سیمان‌ سفید نی‌ ریز</t>
  </si>
  <si>
    <t>سیمان  قاین</t>
  </si>
  <si>
    <t>سایر درآمدها برای تنزیل سود سهام</t>
  </si>
  <si>
    <t>سیمان قاین</t>
  </si>
  <si>
    <t>سیمان دورود</t>
  </si>
  <si>
    <t>بانک اقتصادنوین</t>
  </si>
  <si>
    <t>حمل ونقل توکا</t>
  </si>
  <si>
    <t>سرمایه گذاری تامین اجتماعی</t>
  </si>
  <si>
    <t>سیمان هرمزگان</t>
  </si>
  <si>
    <t>سیمان‌خاش‌</t>
  </si>
  <si>
    <t>گروه مالی صبا تامین</t>
  </si>
  <si>
    <t>مجتمع سیمان غرب آسیا</t>
  </si>
  <si>
    <t>سیمانخاش</t>
  </si>
  <si>
    <t>سیمان‌ هرمزگان‌</t>
  </si>
  <si>
    <t>سیمان‌هگمتان‌</t>
  </si>
  <si>
    <t>پتروشیمی زاگرس</t>
  </si>
  <si>
    <t>پتروشیمی شیراز</t>
  </si>
  <si>
    <t>س. و توسعه صنایع لاستیک</t>
  </si>
  <si>
    <t>سرمایه‌گذاری‌غدیر(هلدینگ‌</t>
  </si>
  <si>
    <t>صنایع پتروشیمی کرمانشاه</t>
  </si>
  <si>
    <t>سیمان‌فارس‌</t>
  </si>
  <si>
    <t>گروه مالی مهرگان تامین پارس</t>
  </si>
  <si>
    <t>هامون نایزه</t>
  </si>
  <si>
    <t>تا پایان ماه</t>
  </si>
  <si>
    <t xml:space="preserve">از ابتدای سال مالی </t>
  </si>
  <si>
    <t>سایر درآمد ها</t>
  </si>
  <si>
    <t>پتروشیمی اروند</t>
  </si>
  <si>
    <t>ح . سیمان‌ شمال‌</t>
  </si>
  <si>
    <t>فولاد شاهرود</t>
  </si>
  <si>
    <t>گروه مالی نماد غدیر(سهامی عام)</t>
  </si>
  <si>
    <t>مجتمع کاشی و سنگ پرسپولیس یزد</t>
  </si>
  <si>
    <t>بانک ملت مستقل مرکزی</t>
  </si>
  <si>
    <t>آلیاژ گستر هامون</t>
  </si>
  <si>
    <t>بانک ملت شعبه مستقل مرکزی</t>
  </si>
  <si>
    <t>توسعه ساختمان سپهر تهران</t>
  </si>
  <si>
    <t>1405/02/31</t>
  </si>
  <si>
    <t>برای ماه منتهی به 1405/03/31</t>
  </si>
  <si>
    <t>1405/03/31</t>
  </si>
  <si>
    <t>پاریز شرق</t>
  </si>
  <si>
    <t>پالایش نفت اصفهان</t>
  </si>
  <si>
    <t>پالایش نفت بندرعباس</t>
  </si>
  <si>
    <t>توسعه معادن وفلزات</t>
  </si>
  <si>
    <t>رهیاب پیام گستران</t>
  </si>
  <si>
    <t>سرمایه گذاری دارویی تامین</t>
  </si>
  <si>
    <t>معدنی‌ املاح‌  ایران‌</t>
  </si>
  <si>
    <t>کشت و صنعت شیفته آرای شرق</t>
  </si>
  <si>
    <t>معدنی‌ املاح‌ ایران‌</t>
  </si>
  <si>
    <t>1405/03/27</t>
  </si>
  <si>
    <t>1405/03/09</t>
  </si>
  <si>
    <t>1405/03/20</t>
  </si>
  <si>
    <t>1405/03/24</t>
  </si>
  <si>
    <t>1405/03/10</t>
  </si>
  <si>
    <t>1405/03/30</t>
  </si>
  <si>
    <t>1405/03/19</t>
  </si>
  <si>
    <t>1405/03/25</t>
  </si>
  <si>
    <t>1405/03/18</t>
  </si>
  <si>
    <t>1405/03/23</t>
  </si>
  <si>
    <t>1405/03/11</t>
  </si>
  <si>
    <t>-</t>
  </si>
  <si>
    <t>ح . سیمان‌هرمزگان‌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</si>
</sst>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3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0"/>
      <color rgb="FFFF0000"/>
      <name val="IRANSans"/>
      <family val="2"/>
    </font>
    <font>
      <sz val="10"/>
      <color theme="1"/>
      <name val="IRANSans"/>
      <family val="2"/>
    </font>
    <font>
      <b/>
      <sz val="16"/>
      <name val="B Nazanin"/>
      <charset val="17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13" fillId="0" borderId="0" applyNumberFormat="0" applyFill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6" applyNumberFormat="0" applyAlignment="0" applyProtection="0"/>
    <xf numFmtId="0" fontId="21" fillId="6" borderId="7" applyNumberFormat="0" applyAlignment="0" applyProtection="0"/>
    <xf numFmtId="0" fontId="22" fillId="6" borderId="6" applyNumberFormat="0" applyAlignment="0" applyProtection="0"/>
    <xf numFmtId="0" fontId="23" fillId="0" borderId="8" applyNumberFormat="0" applyFill="0" applyAlignment="0" applyProtection="0"/>
    <xf numFmtId="0" fontId="24" fillId="7" borderId="9" applyNumberFormat="0" applyAlignment="0" applyProtection="0"/>
    <xf numFmtId="0" fontId="25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0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3" fontId="12" fillId="0" borderId="0" xfId="0" applyNumberFormat="1" applyFont="1"/>
    <xf numFmtId="164" fontId="4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29" fillId="0" borderId="0" xfId="0" applyNumberFormat="1" applyFont="1"/>
    <xf numFmtId="164" fontId="6" fillId="0" borderId="1" xfId="4" applyNumberFormat="1" applyFont="1" applyFill="1" applyBorder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/>
    </xf>
    <xf numFmtId="164" fontId="31" fillId="0" borderId="0" xfId="2" applyNumberFormat="1" applyFont="1" applyFill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164" fontId="30" fillId="0" borderId="0" xfId="0" applyNumberFormat="1" applyFont="1" applyAlignment="1">
      <alignment horizontal="center" vertical="center" wrapText="1" readingOrder="2"/>
    </xf>
    <xf numFmtId="164" fontId="12" fillId="0" borderId="0" xfId="0" applyNumberFormat="1" applyFont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12" fillId="0" borderId="0" xfId="0" applyNumberFormat="1" applyFont="1" applyFill="1"/>
    <xf numFmtId="10" fontId="7" fillId="0" borderId="0" xfId="1" applyNumberFormat="1" applyFont="1" applyFill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9" fontId="2" fillId="0" borderId="0" xfId="1" applyFont="1" applyFill="1" applyBorder="1" applyAlignment="1">
      <alignment horizontal="center" vertical="center"/>
    </xf>
    <xf numFmtId="164" fontId="4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/>
    </xf>
    <xf numFmtId="164" fontId="4" fillId="0" borderId="12" xfId="2" applyNumberFormat="1" applyFont="1" applyFill="1" applyBorder="1" applyAlignment="1">
      <alignment horizontal="center" vertical="center"/>
    </xf>
    <xf numFmtId="9" fontId="4" fillId="0" borderId="12" xfId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3" fontId="29" fillId="0" borderId="0" xfId="0" applyNumberFormat="1" applyFont="1"/>
    <xf numFmtId="3" fontId="11" fillId="0" borderId="0" xfId="0" applyNumberFormat="1" applyFont="1"/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2" xr:uid="{1E1A8E3D-5E24-4E1B-BAB4-684E8467DDA8}"/>
    <cellStyle name="Normal 3" xfId="4" xr:uid="{38526843-7C31-453D-8E06-42284C53B56D}"/>
    <cellStyle name="Note" xfId="19" builtinId="10" customBuiltin="1"/>
    <cellStyle name="Output" xfId="14" builtinId="21" customBuiltin="1"/>
    <cellStyle name="Percent" xfId="1" builtinId="5"/>
    <cellStyle name="Percent 2" xfId="3" xr:uid="{939923A2-5A58-4323-BED6-7D01AB1F4A94}"/>
    <cellStyle name="Title" xfId="5" builtinId="15" customBuiltin="1"/>
    <cellStyle name="Total" xfId="21" builtinId="25" customBuiltin="1"/>
    <cellStyle name="Warning Text" xfId="18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sheetPr>
    <pageSetUpPr fitToPage="1"/>
  </sheetPr>
  <dimension ref="A2:XEG66"/>
  <sheetViews>
    <sheetView rightToLeft="1" tabSelected="1" zoomScale="70" zoomScaleNormal="70" workbookViewId="0">
      <selection activeCell="M56" sqref="M56"/>
    </sheetView>
  </sheetViews>
  <sheetFormatPr defaultRowHeight="18.75" x14ac:dyDescent="0.2"/>
  <cols>
    <col min="1" max="1" width="28.375" style="3" bestFit="1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2.75" style="3" customWidth="1"/>
    <col min="8" max="8" width="0.875" style="3" customWidth="1"/>
    <col min="9" max="9" width="16.625" style="3" customWidth="1"/>
    <col min="10" max="10" width="0.875" style="3" customWidth="1"/>
    <col min="11" max="11" width="19.25" style="3" customWidth="1"/>
    <col min="12" max="12" width="0.875" style="3" customWidth="1"/>
    <col min="13" max="13" width="16.625" style="3" customWidth="1"/>
    <col min="14" max="14" width="0.875" style="3" customWidth="1"/>
    <col min="15" max="15" width="19.25" style="3" customWidth="1"/>
    <col min="16" max="16" width="0.875" style="3" customWidth="1"/>
    <col min="17" max="17" width="15.875" style="3" customWidth="1"/>
    <col min="18" max="18" width="0.875" style="3" customWidth="1"/>
    <col min="19" max="19" width="15.875" style="3" customWidth="1"/>
    <col min="20" max="20" width="0.875" style="3" customWidth="1"/>
    <col min="21" max="21" width="20.125" style="3" customWidth="1"/>
    <col min="22" max="22" width="0.875" style="3" customWidth="1"/>
    <col min="23" max="23" width="22.75" style="3" customWidth="1"/>
    <col min="24" max="24" width="0.875" style="3" customWidth="1"/>
    <col min="25" max="25" width="29.875" style="3" bestFit="1" customWidth="1"/>
    <col min="26" max="26" width="0.875" style="3" customWidth="1"/>
    <col min="27" max="27" width="10.375" style="3" bestFit="1" customWidth="1"/>
    <col min="28" max="28" width="9" style="3"/>
    <col min="29" max="29" width="9.25" style="3" bestFit="1" customWidth="1"/>
    <col min="30" max="16384" width="9" style="3"/>
  </cols>
  <sheetData>
    <row r="2" spans="1:1022 1025:2048 2051:3050 3074:4076 4100:5102 5126:6128 6152:7154 7178:8180 8204:9206 9230:10232 10256:11258 11282:12284 12308:13310 13334:14336 14360:15359 15362:16361" ht="26.25" x14ac:dyDescent="0.2">
      <c r="A2" s="48" t="s">
        <v>78</v>
      </c>
      <c r="B2" s="48" t="s">
        <v>0</v>
      </c>
      <c r="C2" s="48" t="s">
        <v>0</v>
      </c>
      <c r="D2" s="48" t="s">
        <v>0</v>
      </c>
      <c r="E2" s="48" t="s">
        <v>0</v>
      </c>
      <c r="F2" s="48" t="s">
        <v>0</v>
      </c>
      <c r="G2" s="48" t="s">
        <v>0</v>
      </c>
      <c r="H2" s="48" t="s">
        <v>0</v>
      </c>
      <c r="I2" s="48" t="s">
        <v>0</v>
      </c>
      <c r="J2" s="48" t="s">
        <v>0</v>
      </c>
      <c r="K2" s="48" t="s">
        <v>0</v>
      </c>
      <c r="L2" s="48" t="s">
        <v>0</v>
      </c>
      <c r="M2" s="48" t="s">
        <v>0</v>
      </c>
      <c r="N2" s="48" t="s">
        <v>0</v>
      </c>
      <c r="O2" s="48" t="s">
        <v>0</v>
      </c>
      <c r="P2" s="48" t="s">
        <v>0</v>
      </c>
      <c r="Q2" s="48"/>
      <c r="R2" s="48"/>
      <c r="S2" s="48" t="s">
        <v>0</v>
      </c>
      <c r="T2" s="48" t="s">
        <v>0</v>
      </c>
      <c r="U2" s="48" t="s">
        <v>0</v>
      </c>
      <c r="V2" s="48" t="s">
        <v>0</v>
      </c>
      <c r="W2" s="48" t="s">
        <v>0</v>
      </c>
      <c r="X2" s="48" t="s">
        <v>0</v>
      </c>
      <c r="Y2" s="48" t="s">
        <v>0</v>
      </c>
    </row>
    <row r="3" spans="1:1022 1025:2048 2051:3050 3074:4076 4100:5102 5126:6128 6152:7154 7178:8180 8204:9206 9230:10232 10256:11258 11282:12284 12308:13310 13334:14336 14360:15359 15362:16361" ht="26.25" x14ac:dyDescent="0.2">
      <c r="A3" s="48" t="s">
        <v>1</v>
      </c>
      <c r="B3" s="48" t="s">
        <v>1</v>
      </c>
      <c r="C3" s="48" t="s">
        <v>1</v>
      </c>
      <c r="D3" s="48" t="s">
        <v>1</v>
      </c>
      <c r="E3" s="48" t="s">
        <v>1</v>
      </c>
      <c r="F3" s="48" t="s">
        <v>1</v>
      </c>
      <c r="G3" s="48" t="s">
        <v>1</v>
      </c>
      <c r="H3" s="48" t="s">
        <v>1</v>
      </c>
      <c r="I3" s="48" t="s">
        <v>1</v>
      </c>
      <c r="J3" s="48" t="s">
        <v>1</v>
      </c>
      <c r="K3" s="48" t="s">
        <v>1</v>
      </c>
      <c r="L3" s="48" t="s">
        <v>1</v>
      </c>
      <c r="M3" s="48" t="s">
        <v>1</v>
      </c>
      <c r="N3" s="48" t="s">
        <v>1</v>
      </c>
      <c r="O3" s="48" t="s">
        <v>1</v>
      </c>
      <c r="P3" s="48" t="s">
        <v>1</v>
      </c>
      <c r="Q3" s="48"/>
      <c r="R3" s="48"/>
      <c r="S3" s="48" t="s">
        <v>1</v>
      </c>
      <c r="T3" s="48" t="s">
        <v>1</v>
      </c>
      <c r="U3" s="48" t="s">
        <v>1</v>
      </c>
      <c r="V3" s="48" t="s">
        <v>1</v>
      </c>
      <c r="W3" s="48" t="s">
        <v>1</v>
      </c>
      <c r="X3" s="48" t="s">
        <v>1</v>
      </c>
      <c r="Y3" s="48" t="s">
        <v>1</v>
      </c>
    </row>
    <row r="4" spans="1:1022 1025:2048 2051:3050 3074:4076 4100:5102 5126:6128 6152:7154 7178:8180 8204:9206 9230:10232 10256:11258 11282:12284 12308:13310 13334:14336 14360:15359 15362:16361" ht="26.25" x14ac:dyDescent="0.2">
      <c r="A4" s="48" t="s">
        <v>123</v>
      </c>
      <c r="B4" s="48" t="s">
        <v>2</v>
      </c>
      <c r="C4" s="48" t="s">
        <v>2</v>
      </c>
      <c r="D4" s="48" t="s">
        <v>2</v>
      </c>
      <c r="E4" s="48" t="s">
        <v>2</v>
      </c>
      <c r="F4" s="48" t="s">
        <v>2</v>
      </c>
      <c r="G4" s="48" t="s">
        <v>2</v>
      </c>
      <c r="H4" s="48" t="s">
        <v>2</v>
      </c>
      <c r="I4" s="48" t="s">
        <v>2</v>
      </c>
      <c r="J4" s="48" t="s">
        <v>2</v>
      </c>
      <c r="K4" s="48" t="s">
        <v>2</v>
      </c>
      <c r="L4" s="48" t="s">
        <v>2</v>
      </c>
      <c r="M4" s="48" t="s">
        <v>2</v>
      </c>
      <c r="N4" s="48" t="s">
        <v>2</v>
      </c>
      <c r="O4" s="48" t="s">
        <v>2</v>
      </c>
      <c r="P4" s="48" t="s">
        <v>2</v>
      </c>
      <c r="Q4" s="48"/>
      <c r="R4" s="48"/>
      <c r="S4" s="48" t="s">
        <v>2</v>
      </c>
      <c r="T4" s="48" t="s">
        <v>2</v>
      </c>
      <c r="U4" s="48" t="s">
        <v>2</v>
      </c>
      <c r="V4" s="48" t="s">
        <v>2</v>
      </c>
      <c r="W4" s="48" t="s">
        <v>2</v>
      </c>
      <c r="X4" s="48" t="s">
        <v>2</v>
      </c>
      <c r="Y4" s="48" t="s">
        <v>2</v>
      </c>
    </row>
    <row r="6" spans="1:1022 1025:2048 2051:3050 3074:4076 4100:5102 5126:6128 6152:7154 7178:8180 8204:9206 9230:10232 10256:11258 11282:12284 12308:13310 13334:14336 14360:15359 15362:16361" ht="27" thickBot="1" x14ac:dyDescent="0.25">
      <c r="A6" s="47" t="s">
        <v>3</v>
      </c>
      <c r="C6" s="47" t="s">
        <v>122</v>
      </c>
      <c r="D6" s="47" t="s">
        <v>4</v>
      </c>
      <c r="E6" s="47" t="s">
        <v>4</v>
      </c>
      <c r="F6" s="47" t="s">
        <v>4</v>
      </c>
      <c r="G6" s="47" t="s">
        <v>4</v>
      </c>
      <c r="I6" s="47" t="s">
        <v>5</v>
      </c>
      <c r="J6" s="47" t="s">
        <v>5</v>
      </c>
      <c r="K6" s="47" t="s">
        <v>5</v>
      </c>
      <c r="L6" s="47" t="s">
        <v>5</v>
      </c>
      <c r="M6" s="47" t="s">
        <v>5</v>
      </c>
      <c r="N6" s="47" t="s">
        <v>5</v>
      </c>
      <c r="O6" s="47" t="s">
        <v>5</v>
      </c>
      <c r="Q6" s="47" t="s">
        <v>124</v>
      </c>
      <c r="R6" s="47"/>
      <c r="S6" s="47" t="s">
        <v>6</v>
      </c>
      <c r="T6" s="47" t="s">
        <v>6</v>
      </c>
      <c r="U6" s="47" t="s">
        <v>6</v>
      </c>
      <c r="V6" s="47" t="s">
        <v>6</v>
      </c>
      <c r="W6" s="47" t="s">
        <v>6</v>
      </c>
      <c r="X6" s="47" t="s">
        <v>6</v>
      </c>
      <c r="Y6" s="47" t="s">
        <v>6</v>
      </c>
    </row>
    <row r="7" spans="1:1022 1025:2048 2051:3050 3074:4076 4100:5102 5126:6128 6152:7154 7178:8180 8204:9206 9230:10232 10256:11258 11282:12284 12308:13310 13334:14336 14360:15359 15362:16361" ht="27" thickBot="1" x14ac:dyDescent="0.25">
      <c r="A7" s="47" t="s">
        <v>3</v>
      </c>
      <c r="C7" s="47" t="s">
        <v>7</v>
      </c>
      <c r="E7" s="47" t="s">
        <v>8</v>
      </c>
      <c r="G7" s="47" t="s">
        <v>9</v>
      </c>
      <c r="I7" s="47" t="s">
        <v>10</v>
      </c>
      <c r="J7" s="47" t="s">
        <v>10</v>
      </c>
      <c r="K7" s="47" t="s">
        <v>10</v>
      </c>
      <c r="M7" s="47" t="s">
        <v>11</v>
      </c>
      <c r="N7" s="47" t="s">
        <v>11</v>
      </c>
      <c r="O7" s="47" t="s">
        <v>11</v>
      </c>
      <c r="Q7" s="47" t="s">
        <v>7</v>
      </c>
      <c r="S7" s="47" t="s">
        <v>12</v>
      </c>
      <c r="U7" s="47" t="s">
        <v>8</v>
      </c>
      <c r="W7" s="47" t="s">
        <v>9</v>
      </c>
      <c r="Y7" s="47" t="s">
        <v>13</v>
      </c>
    </row>
    <row r="8" spans="1:1022 1025:2048 2051:3050 3074:4076 4100:5102 5126:6128 6152:7154 7178:8180 8204:9206 9230:10232 10256:11258 11282:12284 12308:13310 13334:14336 14360:15359 15362:16361" ht="27" thickBot="1" x14ac:dyDescent="0.25">
      <c r="A8" s="47" t="s">
        <v>3</v>
      </c>
      <c r="C8" s="47" t="s">
        <v>7</v>
      </c>
      <c r="E8" s="47" t="s">
        <v>8</v>
      </c>
      <c r="G8" s="47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47" t="s">
        <v>7</v>
      </c>
      <c r="S8" s="47" t="s">
        <v>7</v>
      </c>
      <c r="U8" s="47" t="s">
        <v>8</v>
      </c>
      <c r="W8" s="47" t="s">
        <v>9</v>
      </c>
      <c r="Y8" s="47" t="s">
        <v>13</v>
      </c>
    </row>
    <row r="9" spans="1:1022 1025:2048 2051:3050 3074:4076 4100:5102 5126:6128 6152:7154 7178:8180 8204:9206 9230:10232 10256:11258 11282:12284 12308:13310 13334:14336 14360:15359 15362:16361" ht="21" x14ac:dyDescent="0.2">
      <c r="A9" s="13" t="s">
        <v>51</v>
      </c>
      <c r="C9" s="3">
        <v>2197093</v>
      </c>
      <c r="E9" s="3">
        <v>136983993029</v>
      </c>
      <c r="G9" s="3">
        <v>121214086593.716</v>
      </c>
      <c r="I9" s="3">
        <v>0</v>
      </c>
      <c r="K9" s="3">
        <v>0</v>
      </c>
      <c r="M9" s="3">
        <v>0</v>
      </c>
      <c r="O9" s="3">
        <v>0</v>
      </c>
      <c r="Q9" s="3">
        <v>2197093</v>
      </c>
      <c r="S9" s="3">
        <v>63050</v>
      </c>
      <c r="U9" s="3">
        <v>136983993029</v>
      </c>
      <c r="W9" s="3">
        <v>137455902153.48599</v>
      </c>
      <c r="Y9" s="1">
        <v>3.9729142008127502E-3</v>
      </c>
      <c r="AX9" s="15"/>
      <c r="BA9" s="13"/>
      <c r="BY9" s="15"/>
      <c r="CB9" s="13"/>
      <c r="CZ9" s="15"/>
      <c r="DC9" s="13"/>
      <c r="EA9" s="15"/>
      <c r="ED9" s="13"/>
      <c r="FB9" s="15"/>
      <c r="FE9" s="13"/>
      <c r="GC9" s="15"/>
      <c r="GF9" s="13"/>
      <c r="HD9" s="15"/>
      <c r="HG9" s="13"/>
      <c r="IE9" s="15"/>
      <c r="IH9" s="13"/>
      <c r="JF9" s="15"/>
      <c r="JI9" s="13"/>
      <c r="KG9" s="15"/>
      <c r="KJ9" s="13"/>
      <c r="LH9" s="15"/>
      <c r="LK9" s="13"/>
      <c r="MI9" s="15"/>
      <c r="ML9" s="13"/>
      <c r="NJ9" s="15"/>
      <c r="NM9" s="13"/>
      <c r="OK9" s="15"/>
      <c r="ON9" s="13"/>
      <c r="PL9" s="15"/>
      <c r="PO9" s="13"/>
      <c r="QM9" s="15"/>
      <c r="QP9" s="13"/>
      <c r="RN9" s="15"/>
      <c r="RQ9" s="13"/>
      <c r="SO9" s="15"/>
      <c r="SR9" s="13"/>
      <c r="TP9" s="15"/>
      <c r="TS9" s="13"/>
      <c r="UQ9" s="15"/>
      <c r="UT9" s="13"/>
      <c r="VR9" s="15"/>
      <c r="VU9" s="13"/>
      <c r="WS9" s="15"/>
      <c r="WV9" s="13"/>
      <c r="XT9" s="15"/>
      <c r="XW9" s="13"/>
      <c r="YU9" s="15"/>
      <c r="YX9" s="13"/>
      <c r="ZV9" s="15"/>
      <c r="ZY9" s="13"/>
      <c r="AAW9" s="15"/>
      <c r="AAZ9" s="13"/>
      <c r="ABX9" s="15"/>
      <c r="ACA9" s="13"/>
      <c r="ACY9" s="15"/>
      <c r="ADB9" s="13"/>
      <c r="ADZ9" s="15"/>
      <c r="AEC9" s="13"/>
      <c r="AFA9" s="15"/>
      <c r="AFD9" s="13"/>
      <c r="AGB9" s="15"/>
      <c r="AGE9" s="13"/>
      <c r="AHC9" s="15"/>
      <c r="AHF9" s="13"/>
      <c r="AID9" s="15"/>
      <c r="AIG9" s="13"/>
      <c r="AJE9" s="15"/>
      <c r="AJH9" s="13"/>
      <c r="AKF9" s="15"/>
      <c r="AKI9" s="13"/>
      <c r="ALG9" s="15"/>
      <c r="ALJ9" s="13"/>
      <c r="AMH9" s="15"/>
      <c r="AMK9" s="13"/>
      <c r="ANI9" s="15"/>
      <c r="ANL9" s="13"/>
      <c r="AOJ9" s="15"/>
      <c r="AOM9" s="13"/>
      <c r="APK9" s="15"/>
      <c r="APN9" s="13"/>
      <c r="AQL9" s="15"/>
      <c r="AQO9" s="13"/>
      <c r="ARM9" s="15"/>
      <c r="ARP9" s="13"/>
      <c r="ASN9" s="15"/>
      <c r="ASQ9" s="13"/>
      <c r="ATO9" s="15"/>
      <c r="ATR9" s="13"/>
      <c r="AUP9" s="15"/>
      <c r="AUS9" s="13"/>
      <c r="AVQ9" s="15"/>
      <c r="AVT9" s="13"/>
      <c r="AWR9" s="15"/>
      <c r="AWU9" s="13"/>
      <c r="AXS9" s="15"/>
      <c r="AXV9" s="13"/>
      <c r="AYT9" s="15"/>
      <c r="AYW9" s="13"/>
      <c r="AZU9" s="15"/>
      <c r="AZX9" s="13"/>
      <c r="BAV9" s="15"/>
      <c r="BAY9" s="13"/>
      <c r="BBW9" s="15"/>
      <c r="BBZ9" s="13"/>
      <c r="BCX9" s="15"/>
      <c r="BDA9" s="13"/>
      <c r="BDY9" s="15"/>
      <c r="BEB9" s="13"/>
      <c r="BEZ9" s="15"/>
      <c r="BFC9" s="13"/>
      <c r="BGA9" s="15"/>
      <c r="BGD9" s="13"/>
      <c r="BHB9" s="15"/>
      <c r="BHE9" s="13"/>
      <c r="BIC9" s="15"/>
      <c r="BIF9" s="13"/>
      <c r="BJD9" s="15"/>
      <c r="BJG9" s="13"/>
      <c r="BKE9" s="15"/>
      <c r="BKH9" s="13"/>
      <c r="BLF9" s="15"/>
      <c r="BLI9" s="13"/>
      <c r="BMG9" s="15"/>
      <c r="BMJ9" s="13"/>
      <c r="BNH9" s="15"/>
      <c r="BNK9" s="13"/>
      <c r="BOI9" s="15"/>
      <c r="BOL9" s="13"/>
      <c r="BPJ9" s="15"/>
      <c r="BPM9" s="13"/>
      <c r="BQK9" s="15"/>
      <c r="BQN9" s="13"/>
      <c r="BRL9" s="15"/>
      <c r="BRO9" s="13"/>
      <c r="BSM9" s="15"/>
      <c r="BSP9" s="13"/>
      <c r="BTN9" s="15"/>
      <c r="BTQ9" s="13"/>
      <c r="BUO9" s="15"/>
      <c r="BUR9" s="13"/>
      <c r="BVP9" s="15"/>
      <c r="BVS9" s="13"/>
      <c r="BWQ9" s="15"/>
      <c r="BWT9" s="13"/>
      <c r="BXR9" s="15"/>
      <c r="BXU9" s="13"/>
      <c r="BYS9" s="15"/>
      <c r="BYV9" s="13"/>
      <c r="BZT9" s="15"/>
      <c r="BZW9" s="13"/>
      <c r="CAU9" s="15"/>
      <c r="CAX9" s="13"/>
      <c r="CBV9" s="15"/>
      <c r="CBY9" s="13"/>
      <c r="CCW9" s="15"/>
      <c r="CCZ9" s="13"/>
      <c r="CDX9" s="15"/>
      <c r="CEA9" s="13"/>
      <c r="CEY9" s="15"/>
      <c r="CFB9" s="13"/>
      <c r="CFZ9" s="15"/>
      <c r="CGC9" s="13"/>
      <c r="CHA9" s="15"/>
      <c r="CHD9" s="13"/>
      <c r="CIB9" s="15"/>
      <c r="CIE9" s="13"/>
      <c r="CJC9" s="15"/>
      <c r="CJF9" s="13"/>
      <c r="CKD9" s="15"/>
      <c r="CKG9" s="13"/>
      <c r="CLE9" s="15"/>
      <c r="CLH9" s="13"/>
      <c r="CMF9" s="15"/>
      <c r="CMI9" s="13"/>
      <c r="CNG9" s="15"/>
      <c r="CNJ9" s="13"/>
      <c r="COH9" s="15"/>
      <c r="COK9" s="13"/>
      <c r="CPI9" s="15"/>
      <c r="CPL9" s="13"/>
      <c r="CQJ9" s="15"/>
      <c r="CQM9" s="13"/>
      <c r="CRK9" s="15"/>
      <c r="CRN9" s="13"/>
      <c r="CSL9" s="15"/>
      <c r="CSO9" s="13"/>
      <c r="CTM9" s="15"/>
      <c r="CTP9" s="13"/>
      <c r="CUN9" s="15"/>
      <c r="CUQ9" s="13"/>
      <c r="CVO9" s="15"/>
      <c r="CVR9" s="13"/>
      <c r="CWP9" s="15"/>
      <c r="CWS9" s="13"/>
      <c r="CXQ9" s="15"/>
      <c r="CXT9" s="13"/>
      <c r="CYR9" s="15"/>
      <c r="CYU9" s="13"/>
      <c r="CZS9" s="15"/>
      <c r="CZV9" s="13"/>
      <c r="DAT9" s="15"/>
      <c r="DAW9" s="13"/>
      <c r="DBU9" s="15"/>
      <c r="DBX9" s="13"/>
      <c r="DCV9" s="15"/>
      <c r="DCY9" s="13"/>
      <c r="DDW9" s="15"/>
      <c r="DDZ9" s="13"/>
      <c r="DEX9" s="15"/>
      <c r="DFA9" s="13"/>
      <c r="DFY9" s="15"/>
      <c r="DGB9" s="13"/>
      <c r="DGZ9" s="15"/>
      <c r="DHC9" s="13"/>
      <c r="DIA9" s="15"/>
      <c r="DID9" s="13"/>
      <c r="DJB9" s="15"/>
      <c r="DJE9" s="13"/>
      <c r="DKC9" s="15"/>
      <c r="DKF9" s="13"/>
      <c r="DLD9" s="15"/>
      <c r="DLG9" s="13"/>
      <c r="DME9" s="15"/>
      <c r="DMH9" s="13"/>
      <c r="DNF9" s="15"/>
      <c r="DNI9" s="13"/>
      <c r="DOG9" s="15"/>
      <c r="DOJ9" s="13"/>
      <c r="DPH9" s="15"/>
      <c r="DPK9" s="13"/>
      <c r="DQI9" s="15"/>
      <c r="DQL9" s="13"/>
      <c r="DRJ9" s="15"/>
      <c r="DRM9" s="13"/>
      <c r="DSK9" s="15"/>
      <c r="DSN9" s="13"/>
      <c r="DTL9" s="15"/>
      <c r="DTO9" s="13"/>
      <c r="DUM9" s="15"/>
      <c r="DUP9" s="13"/>
      <c r="DVN9" s="15"/>
      <c r="DVQ9" s="13"/>
      <c r="DWO9" s="15"/>
      <c r="DWR9" s="13"/>
      <c r="DXP9" s="15"/>
      <c r="DXS9" s="13"/>
      <c r="DYQ9" s="15"/>
      <c r="DYT9" s="13"/>
      <c r="DZR9" s="15"/>
      <c r="DZU9" s="13"/>
      <c r="EAS9" s="15"/>
      <c r="EAV9" s="13"/>
      <c r="EBT9" s="15"/>
      <c r="EBW9" s="13"/>
      <c r="ECU9" s="15"/>
      <c r="ECX9" s="13"/>
      <c r="EDV9" s="15"/>
      <c r="EDY9" s="13"/>
      <c r="EEW9" s="15"/>
      <c r="EEZ9" s="13"/>
      <c r="EFX9" s="15"/>
      <c r="EGA9" s="13"/>
      <c r="EGY9" s="15"/>
      <c r="EHB9" s="13"/>
      <c r="EHZ9" s="15"/>
      <c r="EIC9" s="13"/>
      <c r="EJA9" s="15"/>
      <c r="EJD9" s="13"/>
      <c r="EKB9" s="15"/>
      <c r="EKE9" s="13"/>
      <c r="ELC9" s="15"/>
      <c r="ELF9" s="13"/>
      <c r="EMD9" s="15"/>
      <c r="EMG9" s="13"/>
      <c r="ENE9" s="15"/>
      <c r="ENH9" s="13"/>
      <c r="EOF9" s="15"/>
      <c r="EOI9" s="13"/>
      <c r="EPG9" s="15"/>
      <c r="EPJ9" s="13"/>
      <c r="EQH9" s="15"/>
      <c r="EQK9" s="13"/>
      <c r="ERI9" s="15"/>
      <c r="ERL9" s="13"/>
      <c r="ESJ9" s="15"/>
      <c r="ESM9" s="13"/>
      <c r="ETK9" s="15"/>
      <c r="ETN9" s="13"/>
      <c r="EUL9" s="15"/>
      <c r="EUO9" s="13"/>
      <c r="EVM9" s="15"/>
      <c r="EVP9" s="13"/>
      <c r="EWN9" s="15"/>
      <c r="EWQ9" s="13"/>
      <c r="EXO9" s="15"/>
      <c r="EXR9" s="13"/>
      <c r="EYP9" s="15"/>
      <c r="EYS9" s="13"/>
      <c r="EZQ9" s="15"/>
      <c r="EZT9" s="13"/>
      <c r="FAR9" s="15"/>
      <c r="FAU9" s="13"/>
      <c r="FBS9" s="15"/>
      <c r="FBV9" s="13"/>
      <c r="FCT9" s="15"/>
      <c r="FCW9" s="13"/>
      <c r="FDU9" s="15"/>
      <c r="FDX9" s="13"/>
      <c r="FEV9" s="15"/>
      <c r="FEY9" s="13"/>
      <c r="FFW9" s="15"/>
      <c r="FFZ9" s="13"/>
      <c r="FGX9" s="15"/>
      <c r="FHA9" s="13"/>
      <c r="FHY9" s="15"/>
      <c r="FIB9" s="13"/>
      <c r="FIZ9" s="15"/>
      <c r="FJC9" s="13"/>
      <c r="FKA9" s="15"/>
      <c r="FKD9" s="13"/>
      <c r="FLB9" s="15"/>
      <c r="FLE9" s="13"/>
      <c r="FMC9" s="15"/>
      <c r="FMF9" s="13"/>
      <c r="FND9" s="15"/>
      <c r="FNG9" s="13"/>
      <c r="FOE9" s="15"/>
      <c r="FOH9" s="13"/>
      <c r="FPF9" s="15"/>
      <c r="FPI9" s="13"/>
      <c r="FQG9" s="15"/>
      <c r="FQJ9" s="13"/>
      <c r="FRH9" s="15"/>
      <c r="FRK9" s="13"/>
      <c r="FSI9" s="15"/>
      <c r="FSL9" s="13"/>
      <c r="FTJ9" s="15"/>
      <c r="FTM9" s="13"/>
      <c r="FUK9" s="15"/>
      <c r="FUN9" s="13"/>
      <c r="FVL9" s="15"/>
      <c r="FVO9" s="13"/>
      <c r="FWM9" s="15"/>
      <c r="FWP9" s="13"/>
      <c r="FXN9" s="15"/>
      <c r="FXQ9" s="13"/>
      <c r="FYO9" s="15"/>
      <c r="FYR9" s="13"/>
      <c r="FZP9" s="15"/>
      <c r="FZS9" s="13"/>
      <c r="GAQ9" s="15"/>
      <c r="GAT9" s="13"/>
      <c r="GBR9" s="15"/>
      <c r="GBU9" s="13"/>
      <c r="GCS9" s="15"/>
      <c r="GCV9" s="13"/>
      <c r="GDT9" s="15"/>
      <c r="GDW9" s="13"/>
      <c r="GEU9" s="15"/>
      <c r="GEX9" s="13"/>
      <c r="GFV9" s="15"/>
      <c r="GFY9" s="13"/>
      <c r="GGW9" s="15"/>
      <c r="GGZ9" s="13"/>
      <c r="GHX9" s="15"/>
      <c r="GIA9" s="13"/>
      <c r="GIY9" s="15"/>
      <c r="GJB9" s="13"/>
      <c r="GJZ9" s="15"/>
      <c r="GKC9" s="13"/>
      <c r="GLA9" s="15"/>
      <c r="GLD9" s="13"/>
      <c r="GMB9" s="15"/>
      <c r="GME9" s="13"/>
      <c r="GNC9" s="15"/>
      <c r="GNF9" s="13"/>
      <c r="GOD9" s="15"/>
      <c r="GOG9" s="13"/>
      <c r="GPE9" s="15"/>
      <c r="GPH9" s="13"/>
      <c r="GQF9" s="15"/>
      <c r="GQI9" s="13"/>
      <c r="GRG9" s="15"/>
      <c r="GRJ9" s="13"/>
      <c r="GSH9" s="15"/>
      <c r="GSK9" s="13"/>
      <c r="GTI9" s="15"/>
      <c r="GTL9" s="13"/>
      <c r="GUJ9" s="15"/>
      <c r="GUM9" s="13"/>
      <c r="GVK9" s="15"/>
      <c r="GVN9" s="13"/>
      <c r="GWL9" s="15"/>
      <c r="GWO9" s="13"/>
      <c r="GXM9" s="15"/>
      <c r="GXP9" s="13"/>
      <c r="GYN9" s="15"/>
      <c r="GYQ9" s="13"/>
      <c r="GZO9" s="15"/>
      <c r="GZR9" s="13"/>
      <c r="HAP9" s="15"/>
      <c r="HAS9" s="13"/>
      <c r="HBQ9" s="15"/>
      <c r="HBT9" s="13"/>
      <c r="HCR9" s="15"/>
      <c r="HCU9" s="13"/>
      <c r="HDS9" s="15"/>
      <c r="HDV9" s="13"/>
      <c r="HET9" s="15"/>
      <c r="HEW9" s="13"/>
      <c r="HFU9" s="15"/>
      <c r="HFX9" s="13"/>
      <c r="HGV9" s="15"/>
      <c r="HGY9" s="13"/>
      <c r="HHW9" s="15"/>
      <c r="HHZ9" s="13"/>
      <c r="HIX9" s="15"/>
      <c r="HJA9" s="13"/>
      <c r="HJY9" s="15"/>
      <c r="HKB9" s="13"/>
      <c r="HKZ9" s="15"/>
      <c r="HLC9" s="13"/>
      <c r="HMA9" s="15"/>
      <c r="HMD9" s="13"/>
      <c r="HNB9" s="15"/>
      <c r="HNE9" s="13"/>
      <c r="HOC9" s="15"/>
      <c r="HOF9" s="13"/>
      <c r="HPD9" s="15"/>
      <c r="HPG9" s="13"/>
      <c r="HQE9" s="15"/>
      <c r="HQH9" s="13"/>
      <c r="HRF9" s="15"/>
      <c r="HRI9" s="13"/>
      <c r="HSG9" s="15"/>
      <c r="HSJ9" s="13"/>
      <c r="HTH9" s="15"/>
      <c r="HTK9" s="13"/>
      <c r="HUI9" s="15"/>
      <c r="HUL9" s="13"/>
      <c r="HVJ9" s="15"/>
      <c r="HVM9" s="13"/>
      <c r="HWK9" s="15"/>
      <c r="HWN9" s="13"/>
      <c r="HXL9" s="15"/>
      <c r="HXO9" s="13"/>
      <c r="HYM9" s="15"/>
      <c r="HYP9" s="13"/>
      <c r="HZN9" s="15"/>
      <c r="HZQ9" s="13"/>
      <c r="IAO9" s="15"/>
      <c r="IAR9" s="13"/>
      <c r="IBP9" s="15"/>
      <c r="IBS9" s="13"/>
      <c r="ICQ9" s="15"/>
      <c r="ICT9" s="13"/>
      <c r="IDR9" s="15"/>
      <c r="IDU9" s="13"/>
      <c r="IES9" s="15"/>
      <c r="IEV9" s="13"/>
      <c r="IFT9" s="15"/>
      <c r="IFW9" s="13"/>
      <c r="IGU9" s="15"/>
      <c r="IGX9" s="13"/>
      <c r="IHV9" s="15"/>
      <c r="IHY9" s="13"/>
      <c r="IIW9" s="15"/>
      <c r="IIZ9" s="13"/>
      <c r="IJX9" s="15"/>
      <c r="IKA9" s="13"/>
      <c r="IKY9" s="15"/>
      <c r="ILB9" s="13"/>
      <c r="ILZ9" s="15"/>
      <c r="IMC9" s="13"/>
      <c r="INA9" s="15"/>
      <c r="IND9" s="13"/>
      <c r="IOB9" s="15"/>
      <c r="IOE9" s="13"/>
      <c r="IPC9" s="15"/>
      <c r="IPF9" s="13"/>
      <c r="IQD9" s="15"/>
      <c r="IQG9" s="13"/>
      <c r="IRE9" s="15"/>
      <c r="IRH9" s="13"/>
      <c r="ISF9" s="15"/>
      <c r="ISI9" s="13"/>
      <c r="ITG9" s="15"/>
      <c r="ITJ9" s="13"/>
      <c r="IUH9" s="15"/>
      <c r="IUK9" s="13"/>
      <c r="IVI9" s="15"/>
      <c r="IVL9" s="13"/>
      <c r="IWJ9" s="15"/>
      <c r="IWM9" s="13"/>
      <c r="IXK9" s="15"/>
      <c r="IXN9" s="13"/>
      <c r="IYL9" s="15"/>
      <c r="IYO9" s="13"/>
      <c r="IZM9" s="15"/>
      <c r="IZP9" s="13"/>
      <c r="JAN9" s="15"/>
      <c r="JAQ9" s="13"/>
      <c r="JBO9" s="15"/>
      <c r="JBR9" s="13"/>
      <c r="JCP9" s="15"/>
      <c r="JCS9" s="13"/>
      <c r="JDQ9" s="15"/>
      <c r="JDT9" s="13"/>
      <c r="JER9" s="15"/>
      <c r="JEU9" s="13"/>
      <c r="JFS9" s="15"/>
      <c r="JFV9" s="13"/>
      <c r="JGT9" s="15"/>
      <c r="JGW9" s="13"/>
      <c r="JHU9" s="15"/>
      <c r="JHX9" s="13"/>
      <c r="JIV9" s="15"/>
      <c r="JIY9" s="13"/>
      <c r="JJW9" s="15"/>
      <c r="JJZ9" s="13"/>
      <c r="JKX9" s="15"/>
      <c r="JLA9" s="13"/>
      <c r="JLY9" s="15"/>
      <c r="JMB9" s="13"/>
      <c r="JMZ9" s="15"/>
      <c r="JNC9" s="13"/>
      <c r="JOA9" s="15"/>
      <c r="JOD9" s="13"/>
      <c r="JPB9" s="15"/>
      <c r="JPE9" s="13"/>
      <c r="JQC9" s="15"/>
      <c r="JQF9" s="13"/>
      <c r="JRD9" s="15"/>
      <c r="JRG9" s="13"/>
      <c r="JSE9" s="15"/>
      <c r="JSH9" s="13"/>
      <c r="JTF9" s="15"/>
      <c r="JTI9" s="13"/>
      <c r="JUG9" s="15"/>
      <c r="JUJ9" s="13"/>
      <c r="JVH9" s="15"/>
      <c r="JVK9" s="13"/>
      <c r="JWI9" s="15"/>
      <c r="JWL9" s="13"/>
      <c r="JXJ9" s="15"/>
      <c r="JXM9" s="13"/>
      <c r="JYK9" s="15"/>
      <c r="JYN9" s="13"/>
      <c r="JZL9" s="15"/>
      <c r="JZO9" s="13"/>
      <c r="KAM9" s="15"/>
      <c r="KAP9" s="13"/>
      <c r="KBN9" s="15"/>
      <c r="KBQ9" s="13"/>
      <c r="KCO9" s="15"/>
      <c r="KCR9" s="13"/>
      <c r="KDP9" s="15"/>
      <c r="KDS9" s="13"/>
      <c r="KEQ9" s="15"/>
      <c r="KET9" s="13"/>
      <c r="KFR9" s="15"/>
      <c r="KFU9" s="13"/>
      <c r="KGS9" s="15"/>
      <c r="KGV9" s="13"/>
      <c r="KHT9" s="15"/>
      <c r="KHW9" s="13"/>
      <c r="KIU9" s="15"/>
      <c r="KIX9" s="13"/>
      <c r="KJV9" s="15"/>
      <c r="KJY9" s="13"/>
      <c r="KKW9" s="15"/>
      <c r="KKZ9" s="13"/>
      <c r="KLX9" s="15"/>
      <c r="KMA9" s="13"/>
      <c r="KMY9" s="15"/>
      <c r="KNB9" s="13"/>
      <c r="KNZ9" s="15"/>
      <c r="KOC9" s="13"/>
      <c r="KPA9" s="15"/>
      <c r="KPD9" s="13"/>
      <c r="KQB9" s="15"/>
      <c r="KQE9" s="13"/>
      <c r="KRC9" s="15"/>
      <c r="KRF9" s="13"/>
      <c r="KSD9" s="15"/>
      <c r="KSG9" s="13"/>
      <c r="KTE9" s="15"/>
      <c r="KTH9" s="13"/>
      <c r="KUF9" s="15"/>
      <c r="KUI9" s="13"/>
      <c r="KVG9" s="15"/>
      <c r="KVJ9" s="13"/>
      <c r="KWH9" s="15"/>
      <c r="KWK9" s="13"/>
      <c r="KXI9" s="15"/>
      <c r="KXL9" s="13"/>
      <c r="KYJ9" s="15"/>
      <c r="KYM9" s="13"/>
      <c r="KZK9" s="15"/>
      <c r="KZN9" s="13"/>
      <c r="LAL9" s="15"/>
      <c r="LAO9" s="13"/>
      <c r="LBM9" s="15"/>
      <c r="LBP9" s="13"/>
      <c r="LCN9" s="15"/>
      <c r="LCQ9" s="13"/>
      <c r="LDO9" s="15"/>
      <c r="LDR9" s="13"/>
      <c r="LEP9" s="15"/>
      <c r="LES9" s="13"/>
      <c r="LFQ9" s="15"/>
      <c r="LFT9" s="13"/>
      <c r="LGR9" s="15"/>
      <c r="LGU9" s="13"/>
      <c r="LHS9" s="15"/>
      <c r="LHV9" s="13"/>
      <c r="LIT9" s="15"/>
      <c r="LIW9" s="13"/>
      <c r="LJU9" s="15"/>
      <c r="LJX9" s="13"/>
      <c r="LKV9" s="15"/>
      <c r="LKY9" s="13"/>
      <c r="LLW9" s="15"/>
      <c r="LLZ9" s="13"/>
      <c r="LMX9" s="15"/>
      <c r="LNA9" s="13"/>
      <c r="LNY9" s="15"/>
      <c r="LOB9" s="13"/>
      <c r="LOZ9" s="15"/>
      <c r="LPC9" s="13"/>
      <c r="LQA9" s="15"/>
      <c r="LQD9" s="13"/>
      <c r="LRB9" s="15"/>
      <c r="LRE9" s="13"/>
      <c r="LSC9" s="15"/>
      <c r="LSF9" s="13"/>
      <c r="LTD9" s="15"/>
      <c r="LTG9" s="13"/>
      <c r="LUE9" s="15"/>
      <c r="LUH9" s="13"/>
      <c r="LVF9" s="15"/>
      <c r="LVI9" s="13"/>
      <c r="LWG9" s="15"/>
      <c r="LWJ9" s="13"/>
      <c r="LXH9" s="15"/>
      <c r="LXK9" s="13"/>
      <c r="LYI9" s="15"/>
      <c r="LYL9" s="13"/>
      <c r="LZJ9" s="15"/>
      <c r="LZM9" s="13"/>
      <c r="MAK9" s="15"/>
      <c r="MAN9" s="13"/>
      <c r="MBL9" s="15"/>
      <c r="MBO9" s="13"/>
      <c r="MCM9" s="15"/>
      <c r="MCP9" s="13"/>
      <c r="MDN9" s="15"/>
      <c r="MDQ9" s="13"/>
      <c r="MEO9" s="15"/>
      <c r="MER9" s="13"/>
      <c r="MFP9" s="15"/>
      <c r="MFS9" s="13"/>
      <c r="MGQ9" s="15"/>
      <c r="MGT9" s="13"/>
      <c r="MHR9" s="15"/>
      <c r="MHU9" s="13"/>
      <c r="MIS9" s="15"/>
      <c r="MIV9" s="13"/>
      <c r="MJT9" s="15"/>
      <c r="MJW9" s="13"/>
      <c r="MKU9" s="15"/>
      <c r="MKX9" s="13"/>
      <c r="MLV9" s="15"/>
      <c r="MLY9" s="13"/>
      <c r="MMW9" s="15"/>
      <c r="MMZ9" s="13"/>
      <c r="MNX9" s="15"/>
      <c r="MOA9" s="13"/>
      <c r="MOY9" s="15"/>
      <c r="MPB9" s="13"/>
      <c r="MPZ9" s="15"/>
      <c r="MQC9" s="13"/>
      <c r="MRA9" s="15"/>
      <c r="MRD9" s="13"/>
      <c r="MSB9" s="15"/>
      <c r="MSE9" s="13"/>
      <c r="MTC9" s="15"/>
      <c r="MTF9" s="13"/>
      <c r="MUD9" s="15"/>
      <c r="MUG9" s="13"/>
      <c r="MVE9" s="15"/>
      <c r="MVH9" s="13"/>
      <c r="MWF9" s="15"/>
      <c r="MWI9" s="13"/>
      <c r="MXG9" s="15"/>
      <c r="MXJ9" s="13"/>
      <c r="MYH9" s="15"/>
      <c r="MYK9" s="13"/>
      <c r="MZI9" s="15"/>
      <c r="MZL9" s="13"/>
      <c r="NAJ9" s="15"/>
      <c r="NAM9" s="13"/>
      <c r="NBK9" s="15"/>
      <c r="NBN9" s="13"/>
      <c r="NCL9" s="15"/>
      <c r="NCO9" s="13"/>
      <c r="NDM9" s="15"/>
      <c r="NDP9" s="13"/>
      <c r="NEN9" s="15"/>
      <c r="NEQ9" s="13"/>
      <c r="NFO9" s="15"/>
      <c r="NFR9" s="13"/>
      <c r="NGP9" s="15"/>
      <c r="NGS9" s="13"/>
      <c r="NHQ9" s="15"/>
      <c r="NHT9" s="13"/>
      <c r="NIR9" s="15"/>
      <c r="NIU9" s="13"/>
      <c r="NJS9" s="15"/>
      <c r="NJV9" s="13"/>
      <c r="NKT9" s="15"/>
      <c r="NKW9" s="13"/>
      <c r="NLU9" s="15"/>
      <c r="NLX9" s="13"/>
      <c r="NMV9" s="15"/>
      <c r="NMY9" s="13"/>
      <c r="NNW9" s="15"/>
      <c r="NNZ9" s="13"/>
      <c r="NOX9" s="15"/>
      <c r="NPA9" s="13"/>
      <c r="NPY9" s="15"/>
      <c r="NQB9" s="13"/>
      <c r="NQZ9" s="15"/>
      <c r="NRC9" s="13"/>
      <c r="NSA9" s="15"/>
      <c r="NSD9" s="13"/>
      <c r="NTB9" s="15"/>
      <c r="NTE9" s="13"/>
      <c r="NUC9" s="15"/>
      <c r="NUF9" s="13"/>
      <c r="NVD9" s="15"/>
      <c r="NVG9" s="13"/>
      <c r="NWE9" s="15"/>
      <c r="NWH9" s="13"/>
      <c r="NXF9" s="15"/>
      <c r="NXI9" s="13"/>
      <c r="NYG9" s="15"/>
      <c r="NYJ9" s="13"/>
      <c r="NZH9" s="15"/>
      <c r="NZK9" s="13"/>
      <c r="OAI9" s="15"/>
      <c r="OAL9" s="13"/>
      <c r="OBJ9" s="15"/>
      <c r="OBM9" s="13"/>
      <c r="OCK9" s="15"/>
      <c r="OCN9" s="13"/>
      <c r="ODL9" s="15"/>
      <c r="ODO9" s="13"/>
      <c r="OEM9" s="15"/>
      <c r="OEP9" s="13"/>
      <c r="OFN9" s="15"/>
      <c r="OFQ9" s="13"/>
      <c r="OGO9" s="15"/>
      <c r="OGR9" s="13"/>
      <c r="OHP9" s="15"/>
      <c r="OHS9" s="13"/>
      <c r="OIQ9" s="15"/>
      <c r="OIT9" s="13"/>
      <c r="OJR9" s="15"/>
      <c r="OJU9" s="13"/>
      <c r="OKS9" s="15"/>
      <c r="OKV9" s="13"/>
      <c r="OLT9" s="15"/>
      <c r="OLW9" s="13"/>
      <c r="OMU9" s="15"/>
      <c r="OMX9" s="13"/>
      <c r="ONV9" s="15"/>
      <c r="ONY9" s="13"/>
      <c r="OOW9" s="15"/>
      <c r="OOZ9" s="13"/>
      <c r="OPX9" s="15"/>
      <c r="OQA9" s="13"/>
      <c r="OQY9" s="15"/>
      <c r="ORB9" s="13"/>
      <c r="ORZ9" s="15"/>
      <c r="OSC9" s="13"/>
      <c r="OTA9" s="15"/>
      <c r="OTD9" s="13"/>
      <c r="OUB9" s="15"/>
      <c r="OUE9" s="13"/>
      <c r="OVC9" s="15"/>
      <c r="OVF9" s="13"/>
      <c r="OWD9" s="15"/>
      <c r="OWG9" s="13"/>
      <c r="OXE9" s="15"/>
      <c r="OXH9" s="13"/>
      <c r="OYF9" s="15"/>
      <c r="OYI9" s="13"/>
      <c r="OZG9" s="15"/>
      <c r="OZJ9" s="13"/>
      <c r="PAH9" s="15"/>
      <c r="PAK9" s="13"/>
      <c r="PBI9" s="15"/>
      <c r="PBL9" s="13"/>
      <c r="PCJ9" s="15"/>
      <c r="PCM9" s="13"/>
      <c r="PDK9" s="15"/>
      <c r="PDN9" s="13"/>
      <c r="PEL9" s="15"/>
      <c r="PEO9" s="13"/>
      <c r="PFM9" s="15"/>
      <c r="PFP9" s="13"/>
      <c r="PGN9" s="15"/>
      <c r="PGQ9" s="13"/>
      <c r="PHO9" s="15"/>
      <c r="PHR9" s="13"/>
      <c r="PIP9" s="15"/>
      <c r="PIS9" s="13"/>
      <c r="PJQ9" s="15"/>
      <c r="PJT9" s="13"/>
      <c r="PKR9" s="15"/>
      <c r="PKU9" s="13"/>
      <c r="PLS9" s="15"/>
      <c r="PLV9" s="13"/>
      <c r="PMT9" s="15"/>
      <c r="PMW9" s="13"/>
      <c r="PNU9" s="15"/>
      <c r="PNX9" s="13"/>
      <c r="POV9" s="15"/>
      <c r="POY9" s="13"/>
      <c r="PPW9" s="15"/>
      <c r="PPZ9" s="13"/>
      <c r="PQX9" s="15"/>
      <c r="PRA9" s="13"/>
      <c r="PRY9" s="15"/>
      <c r="PSB9" s="13"/>
      <c r="PSZ9" s="15"/>
      <c r="PTC9" s="13"/>
      <c r="PUA9" s="15"/>
      <c r="PUD9" s="13"/>
      <c r="PVB9" s="15"/>
      <c r="PVE9" s="13"/>
      <c r="PWC9" s="15"/>
      <c r="PWF9" s="13"/>
      <c r="PXD9" s="15"/>
      <c r="PXG9" s="13"/>
      <c r="PYE9" s="15"/>
      <c r="PYH9" s="13"/>
      <c r="PZF9" s="15"/>
      <c r="PZI9" s="13"/>
      <c r="QAG9" s="15"/>
      <c r="QAJ9" s="13"/>
      <c r="QBH9" s="15"/>
      <c r="QBK9" s="13"/>
      <c r="QCI9" s="15"/>
      <c r="QCL9" s="13"/>
      <c r="QDJ9" s="15"/>
      <c r="QDM9" s="13"/>
      <c r="QEK9" s="15"/>
      <c r="QEN9" s="13"/>
      <c r="QFL9" s="15"/>
      <c r="QFO9" s="13"/>
      <c r="QGM9" s="15"/>
      <c r="QGP9" s="13"/>
      <c r="QHN9" s="15"/>
      <c r="QHQ9" s="13"/>
      <c r="QIO9" s="15"/>
      <c r="QIR9" s="13"/>
      <c r="QJP9" s="15"/>
      <c r="QJS9" s="13"/>
      <c r="QKQ9" s="15"/>
      <c r="QKT9" s="13"/>
      <c r="QLR9" s="15"/>
      <c r="QLU9" s="13"/>
      <c r="QMS9" s="15"/>
      <c r="QMV9" s="13"/>
      <c r="QNT9" s="15"/>
      <c r="QNW9" s="13"/>
      <c r="QOU9" s="15"/>
      <c r="QOX9" s="13"/>
      <c r="QPV9" s="15"/>
      <c r="QPY9" s="13"/>
      <c r="QQW9" s="15"/>
      <c r="QQZ9" s="13"/>
      <c r="QRX9" s="15"/>
      <c r="QSA9" s="13"/>
      <c r="QSY9" s="15"/>
      <c r="QTB9" s="13"/>
      <c r="QTZ9" s="15"/>
      <c r="QUC9" s="13"/>
      <c r="QVA9" s="15"/>
      <c r="QVD9" s="13"/>
      <c r="QWB9" s="15"/>
      <c r="QWE9" s="13"/>
      <c r="QXC9" s="15"/>
      <c r="QXF9" s="13"/>
      <c r="QYD9" s="15"/>
      <c r="QYG9" s="13"/>
      <c r="QZE9" s="15"/>
      <c r="QZH9" s="13"/>
      <c r="RAF9" s="15"/>
      <c r="RAI9" s="13"/>
      <c r="RBG9" s="15"/>
      <c r="RBJ9" s="13"/>
      <c r="RCH9" s="15"/>
      <c r="RCK9" s="13"/>
      <c r="RDI9" s="15"/>
      <c r="RDL9" s="13"/>
      <c r="REJ9" s="15"/>
      <c r="REM9" s="13"/>
      <c r="RFK9" s="15"/>
      <c r="RFN9" s="13"/>
      <c r="RGL9" s="15"/>
      <c r="RGO9" s="13"/>
      <c r="RHM9" s="15"/>
      <c r="RHP9" s="13"/>
      <c r="RIN9" s="15"/>
      <c r="RIQ9" s="13"/>
      <c r="RJO9" s="15"/>
      <c r="RJR9" s="13"/>
      <c r="RKP9" s="15"/>
      <c r="RKS9" s="13"/>
      <c r="RLQ9" s="15"/>
      <c r="RLT9" s="13"/>
      <c r="RMR9" s="15"/>
      <c r="RMU9" s="13"/>
      <c r="RNS9" s="15"/>
      <c r="RNV9" s="13"/>
      <c r="ROT9" s="15"/>
      <c r="ROW9" s="13"/>
      <c r="RPU9" s="15"/>
      <c r="RPX9" s="13"/>
      <c r="RQV9" s="15"/>
      <c r="RQY9" s="13"/>
      <c r="RRW9" s="15"/>
      <c r="RRZ9" s="13"/>
      <c r="RSX9" s="15"/>
      <c r="RTA9" s="13"/>
      <c r="RTY9" s="15"/>
      <c r="RUB9" s="13"/>
      <c r="RUZ9" s="15"/>
      <c r="RVC9" s="13"/>
      <c r="RWA9" s="15"/>
      <c r="RWD9" s="13"/>
      <c r="RXB9" s="15"/>
      <c r="RXE9" s="13"/>
      <c r="RYC9" s="15"/>
      <c r="RYF9" s="13"/>
      <c r="RZD9" s="15"/>
      <c r="RZG9" s="13"/>
      <c r="SAE9" s="15"/>
      <c r="SAH9" s="13"/>
      <c r="SBF9" s="15"/>
      <c r="SBI9" s="13"/>
      <c r="SCG9" s="15"/>
      <c r="SCJ9" s="13"/>
      <c r="SDH9" s="15"/>
      <c r="SDK9" s="13"/>
      <c r="SEI9" s="15"/>
      <c r="SEL9" s="13"/>
      <c r="SFJ9" s="15"/>
      <c r="SFM9" s="13"/>
      <c r="SGK9" s="15"/>
      <c r="SGN9" s="13"/>
      <c r="SHL9" s="15"/>
      <c r="SHO9" s="13"/>
      <c r="SIM9" s="15"/>
      <c r="SIP9" s="13"/>
      <c r="SJN9" s="15"/>
      <c r="SJQ9" s="13"/>
      <c r="SKO9" s="15"/>
      <c r="SKR9" s="13"/>
      <c r="SLP9" s="15"/>
      <c r="SLS9" s="13"/>
      <c r="SMQ9" s="15"/>
      <c r="SMT9" s="13"/>
      <c r="SNR9" s="15"/>
      <c r="SNU9" s="13"/>
      <c r="SOS9" s="15"/>
      <c r="SOV9" s="13"/>
      <c r="SPT9" s="15"/>
      <c r="SPW9" s="13"/>
      <c r="SQU9" s="15"/>
      <c r="SQX9" s="13"/>
      <c r="SRV9" s="15"/>
      <c r="SRY9" s="13"/>
      <c r="SSW9" s="15"/>
      <c r="SSZ9" s="13"/>
      <c r="STX9" s="15"/>
      <c r="SUA9" s="13"/>
      <c r="SUY9" s="15"/>
      <c r="SVB9" s="13"/>
      <c r="SVZ9" s="15"/>
      <c r="SWC9" s="13"/>
      <c r="SXA9" s="15"/>
      <c r="SXD9" s="13"/>
      <c r="SYB9" s="15"/>
      <c r="SYE9" s="13"/>
      <c r="SZC9" s="15"/>
      <c r="SZF9" s="13"/>
      <c r="TAD9" s="15"/>
      <c r="TAG9" s="13"/>
      <c r="TBE9" s="15"/>
      <c r="TBH9" s="13"/>
      <c r="TCF9" s="15"/>
      <c r="TCI9" s="13"/>
      <c r="TDG9" s="15"/>
      <c r="TDJ9" s="13"/>
      <c r="TEH9" s="15"/>
      <c r="TEK9" s="13"/>
      <c r="TFI9" s="15"/>
      <c r="TFL9" s="13"/>
      <c r="TGJ9" s="15"/>
      <c r="TGM9" s="13"/>
      <c r="THK9" s="15"/>
      <c r="THN9" s="13"/>
      <c r="TIL9" s="15"/>
      <c r="TIO9" s="13"/>
      <c r="TJM9" s="15"/>
      <c r="TJP9" s="13"/>
      <c r="TKN9" s="15"/>
      <c r="TKQ9" s="13"/>
      <c r="TLO9" s="15"/>
      <c r="TLR9" s="13"/>
      <c r="TMP9" s="15"/>
      <c r="TMS9" s="13"/>
      <c r="TNQ9" s="15"/>
      <c r="TNT9" s="13"/>
      <c r="TOR9" s="15"/>
      <c r="TOU9" s="13"/>
      <c r="TPS9" s="15"/>
      <c r="TPV9" s="13"/>
      <c r="TQT9" s="15"/>
      <c r="TQW9" s="13"/>
      <c r="TRU9" s="15"/>
      <c r="TRX9" s="13"/>
      <c r="TSV9" s="15"/>
      <c r="TSY9" s="13"/>
      <c r="TTW9" s="15"/>
      <c r="TTZ9" s="13"/>
      <c r="TUX9" s="15"/>
      <c r="TVA9" s="13"/>
      <c r="TVY9" s="15"/>
      <c r="TWB9" s="13"/>
      <c r="TWZ9" s="15"/>
      <c r="TXC9" s="13"/>
      <c r="TYA9" s="15"/>
      <c r="TYD9" s="13"/>
      <c r="TZB9" s="15"/>
      <c r="TZE9" s="13"/>
      <c r="UAC9" s="15"/>
      <c r="UAF9" s="13"/>
      <c r="UBD9" s="15"/>
      <c r="UBG9" s="13"/>
      <c r="UCE9" s="15"/>
      <c r="UCH9" s="13"/>
      <c r="UDF9" s="15"/>
      <c r="UDI9" s="13"/>
      <c r="UEG9" s="15"/>
      <c r="UEJ9" s="13"/>
      <c r="UFH9" s="15"/>
      <c r="UFK9" s="13"/>
      <c r="UGI9" s="15"/>
      <c r="UGL9" s="13"/>
      <c r="UHJ9" s="15"/>
      <c r="UHM9" s="13"/>
      <c r="UIK9" s="15"/>
      <c r="UIN9" s="13"/>
      <c r="UJL9" s="15"/>
      <c r="UJO9" s="13"/>
      <c r="UKM9" s="15"/>
      <c r="UKP9" s="13"/>
      <c r="ULN9" s="15"/>
      <c r="ULQ9" s="13"/>
      <c r="UMO9" s="15"/>
      <c r="UMR9" s="13"/>
      <c r="UNP9" s="15"/>
      <c r="UNS9" s="13"/>
      <c r="UOQ9" s="15"/>
      <c r="UOT9" s="13"/>
      <c r="UPR9" s="15"/>
      <c r="UPU9" s="13"/>
      <c r="UQS9" s="15"/>
      <c r="UQV9" s="13"/>
      <c r="URT9" s="15"/>
      <c r="URW9" s="13"/>
      <c r="USU9" s="15"/>
      <c r="USX9" s="13"/>
      <c r="UTV9" s="15"/>
      <c r="UTY9" s="13"/>
      <c r="UUW9" s="15"/>
      <c r="UUZ9" s="13"/>
      <c r="UVX9" s="15"/>
      <c r="UWA9" s="13"/>
      <c r="UWY9" s="15"/>
      <c r="UXB9" s="13"/>
      <c r="UXZ9" s="15"/>
      <c r="UYC9" s="13"/>
      <c r="UZA9" s="15"/>
      <c r="UZD9" s="13"/>
      <c r="VAB9" s="15"/>
      <c r="VAE9" s="13"/>
      <c r="VBC9" s="15"/>
      <c r="VBF9" s="13"/>
      <c r="VCD9" s="15"/>
      <c r="VCG9" s="13"/>
      <c r="VDE9" s="15"/>
      <c r="VDH9" s="13"/>
      <c r="VEF9" s="15"/>
      <c r="VEI9" s="13"/>
      <c r="VFG9" s="15"/>
      <c r="VFJ9" s="13"/>
      <c r="VGH9" s="15"/>
      <c r="VGK9" s="13"/>
      <c r="VHI9" s="15"/>
      <c r="VHL9" s="13"/>
      <c r="VIJ9" s="15"/>
      <c r="VIM9" s="13"/>
      <c r="VJK9" s="15"/>
      <c r="VJN9" s="13"/>
      <c r="VKL9" s="15"/>
      <c r="VKO9" s="13"/>
      <c r="VLM9" s="15"/>
      <c r="VLP9" s="13"/>
      <c r="VMN9" s="15"/>
      <c r="VMQ9" s="13"/>
      <c r="VNO9" s="15"/>
      <c r="VNR9" s="13"/>
      <c r="VOP9" s="15"/>
      <c r="VOS9" s="13"/>
      <c r="VPQ9" s="15"/>
      <c r="VPT9" s="13"/>
      <c r="VQR9" s="15"/>
      <c r="VQU9" s="13"/>
      <c r="VRS9" s="15"/>
      <c r="VRV9" s="13"/>
      <c r="VST9" s="15"/>
      <c r="VSW9" s="13"/>
      <c r="VTU9" s="15"/>
      <c r="VTX9" s="13"/>
      <c r="VUV9" s="15"/>
      <c r="VUY9" s="13"/>
      <c r="VVW9" s="15"/>
      <c r="VVZ9" s="13"/>
      <c r="VWX9" s="15"/>
      <c r="VXA9" s="13"/>
      <c r="VXY9" s="15"/>
      <c r="VYB9" s="13"/>
      <c r="VYZ9" s="15"/>
      <c r="VZC9" s="13"/>
      <c r="WAA9" s="15"/>
      <c r="WAD9" s="13"/>
      <c r="WBB9" s="15"/>
      <c r="WBE9" s="13"/>
      <c r="WCC9" s="15"/>
      <c r="WCF9" s="13"/>
      <c r="WDD9" s="15"/>
      <c r="WDG9" s="13"/>
      <c r="WEE9" s="15"/>
      <c r="WEH9" s="13"/>
      <c r="WFF9" s="15"/>
      <c r="WFI9" s="13"/>
      <c r="WGG9" s="15"/>
      <c r="WGJ9" s="13"/>
      <c r="WHH9" s="15"/>
      <c r="WHK9" s="13"/>
      <c r="WII9" s="15"/>
      <c r="WIL9" s="13"/>
      <c r="WJJ9" s="15"/>
      <c r="WJM9" s="13"/>
      <c r="WKK9" s="15"/>
      <c r="WKN9" s="13"/>
      <c r="WLL9" s="15"/>
      <c r="WLO9" s="13"/>
      <c r="WMM9" s="15"/>
      <c r="WMP9" s="13"/>
      <c r="WNN9" s="15"/>
      <c r="WNQ9" s="13"/>
      <c r="WOO9" s="15"/>
      <c r="WOR9" s="13"/>
      <c r="WPP9" s="15"/>
      <c r="WPS9" s="13"/>
      <c r="WQQ9" s="15"/>
      <c r="WQT9" s="13"/>
      <c r="WRR9" s="15"/>
      <c r="WRU9" s="13"/>
      <c r="WSS9" s="15"/>
      <c r="WSV9" s="13"/>
      <c r="WTT9" s="15"/>
      <c r="WTW9" s="13"/>
      <c r="WUU9" s="15"/>
      <c r="WUX9" s="13"/>
      <c r="WVV9" s="15"/>
      <c r="WVY9" s="13"/>
      <c r="WWW9" s="15"/>
      <c r="WWZ9" s="13"/>
      <c r="WXX9" s="15"/>
      <c r="WYA9" s="13"/>
      <c r="WYY9" s="15"/>
      <c r="WZB9" s="13"/>
      <c r="WZZ9" s="15"/>
      <c r="XAC9" s="13"/>
      <c r="XBA9" s="15"/>
      <c r="XBD9" s="13"/>
      <c r="XCB9" s="15"/>
      <c r="XCE9" s="13"/>
      <c r="XDC9" s="15"/>
      <c r="XDF9" s="13"/>
      <c r="XED9" s="15"/>
      <c r="XEG9" s="13"/>
    </row>
    <row r="10" spans="1:1022 1025:2048 2051:3050 3074:4076 4100:5102 5126:6128 6152:7154 7178:8180 8204:9206 9230:10232 10256:11258 11282:12284 12308:13310 13334:14336 14360:15359 15362:16361" ht="21" x14ac:dyDescent="0.2">
      <c r="A10" s="13" t="s">
        <v>52</v>
      </c>
      <c r="C10" s="3">
        <v>31000000</v>
      </c>
      <c r="E10" s="3">
        <v>307009095053</v>
      </c>
      <c r="G10" s="3">
        <v>324829507200</v>
      </c>
      <c r="I10" s="3">
        <v>5644101</v>
      </c>
      <c r="K10" s="3">
        <v>80767410799</v>
      </c>
      <c r="M10" s="3">
        <v>0</v>
      </c>
      <c r="O10" s="3">
        <v>0</v>
      </c>
      <c r="Q10" s="3">
        <v>36644101</v>
      </c>
      <c r="S10" s="3">
        <v>17230</v>
      </c>
      <c r="U10" s="3">
        <v>387776505852</v>
      </c>
      <c r="W10" s="3">
        <v>626497309370.422</v>
      </c>
      <c r="Y10" s="1">
        <v>1.8107771424681635E-2</v>
      </c>
    </row>
    <row r="11" spans="1:1022 1025:2048 2051:3050 3074:4076 4100:5102 5126:6128 6152:7154 7178:8180 8204:9206 9230:10232 10256:11258 11282:12284 12308:13310 13334:14336 14360:15359 15362:16361" ht="21" x14ac:dyDescent="0.2">
      <c r="A11" s="13" t="s">
        <v>53</v>
      </c>
      <c r="C11" s="3">
        <v>9500027</v>
      </c>
      <c r="E11" s="3">
        <v>212473886464</v>
      </c>
      <c r="G11" s="3">
        <v>280723903544.61603</v>
      </c>
      <c r="I11" s="3">
        <v>15722240</v>
      </c>
      <c r="K11" s="3">
        <v>715511787778</v>
      </c>
      <c r="M11" s="3">
        <v>0</v>
      </c>
      <c r="O11" s="3">
        <v>0</v>
      </c>
      <c r="Q11" s="3">
        <v>25222267</v>
      </c>
      <c r="S11" s="3">
        <v>45340</v>
      </c>
      <c r="U11" s="3">
        <v>927985674242</v>
      </c>
      <c r="W11" s="3">
        <v>1134737731041.9199</v>
      </c>
      <c r="Y11" s="1">
        <v>3.2797541431291322E-2</v>
      </c>
      <c r="AX11" s="15"/>
      <c r="BA11" s="13"/>
      <c r="BY11" s="15"/>
      <c r="CB11" s="13"/>
      <c r="CZ11" s="15"/>
      <c r="DC11" s="13"/>
      <c r="EA11" s="15"/>
      <c r="ED11" s="13"/>
      <c r="FB11" s="15"/>
      <c r="FE11" s="13"/>
      <c r="GC11" s="15"/>
      <c r="GF11" s="13"/>
      <c r="HD11" s="15"/>
      <c r="HG11" s="13"/>
      <c r="IE11" s="15"/>
      <c r="IH11" s="13"/>
      <c r="JF11" s="15"/>
      <c r="JI11" s="13"/>
      <c r="KG11" s="15"/>
      <c r="KJ11" s="13"/>
      <c r="LH11" s="15"/>
      <c r="LK11" s="13"/>
      <c r="MI11" s="15"/>
      <c r="ML11" s="13"/>
      <c r="NJ11" s="15"/>
      <c r="NM11" s="13"/>
      <c r="OK11" s="15"/>
      <c r="ON11" s="13"/>
      <c r="PL11" s="15"/>
      <c r="PO11" s="13"/>
      <c r="QM11" s="15"/>
      <c r="QP11" s="13"/>
      <c r="RN11" s="15"/>
      <c r="RQ11" s="13"/>
      <c r="SO11" s="15"/>
      <c r="SR11" s="13"/>
      <c r="TP11" s="15"/>
      <c r="TS11" s="13"/>
      <c r="UQ11" s="15"/>
      <c r="UT11" s="13"/>
      <c r="VR11" s="15"/>
      <c r="VU11" s="13"/>
      <c r="WS11" s="15"/>
      <c r="WV11" s="13"/>
      <c r="XT11" s="15"/>
      <c r="XW11" s="13"/>
      <c r="YU11" s="15"/>
      <c r="YX11" s="13"/>
      <c r="ZV11" s="15"/>
      <c r="ZY11" s="13"/>
      <c r="AAW11" s="15"/>
      <c r="AAZ11" s="13"/>
      <c r="ABX11" s="15"/>
      <c r="ACA11" s="13"/>
      <c r="ACY11" s="15"/>
      <c r="ADB11" s="13"/>
      <c r="ADZ11" s="15"/>
      <c r="AEC11" s="13"/>
      <c r="AFA11" s="15"/>
      <c r="AFD11" s="13"/>
      <c r="AGB11" s="15"/>
      <c r="AGE11" s="13"/>
      <c r="AHC11" s="15"/>
      <c r="AHF11" s="13"/>
      <c r="AID11" s="15"/>
      <c r="AIG11" s="13"/>
      <c r="AJE11" s="15"/>
      <c r="AJH11" s="13"/>
      <c r="AKF11" s="15"/>
      <c r="AKI11" s="13"/>
      <c r="ALG11" s="15"/>
      <c r="ALJ11" s="13"/>
      <c r="AMH11" s="15"/>
      <c r="AMK11" s="13"/>
      <c r="ANI11" s="15"/>
      <c r="ANL11" s="13"/>
      <c r="AOJ11" s="15"/>
      <c r="AOM11" s="13"/>
      <c r="APK11" s="15"/>
      <c r="APN11" s="13"/>
      <c r="AQL11" s="15"/>
      <c r="AQO11" s="13"/>
      <c r="ARM11" s="15"/>
      <c r="ARP11" s="13"/>
      <c r="ASN11" s="15"/>
      <c r="ASQ11" s="13"/>
      <c r="ATO11" s="15"/>
      <c r="ATR11" s="13"/>
      <c r="AUP11" s="15"/>
      <c r="AUS11" s="13"/>
      <c r="AVQ11" s="15"/>
      <c r="AVT11" s="13"/>
      <c r="AWR11" s="15"/>
      <c r="AWU11" s="13"/>
      <c r="AXS11" s="15"/>
      <c r="AXV11" s="13"/>
      <c r="AYT11" s="15"/>
      <c r="AYW11" s="13"/>
      <c r="AZU11" s="15"/>
      <c r="AZX11" s="13"/>
      <c r="BAV11" s="15"/>
      <c r="BAY11" s="13"/>
      <c r="BBW11" s="15"/>
      <c r="BBZ11" s="13"/>
      <c r="BCX11" s="15"/>
      <c r="BDA11" s="13"/>
      <c r="BDY11" s="15"/>
      <c r="BEB11" s="13"/>
      <c r="BEZ11" s="15"/>
      <c r="BFC11" s="13"/>
      <c r="BGA11" s="15"/>
      <c r="BGD11" s="13"/>
      <c r="BHB11" s="15"/>
      <c r="BHE11" s="13"/>
      <c r="BIC11" s="15"/>
      <c r="BIF11" s="13"/>
      <c r="BJD11" s="15"/>
      <c r="BJG11" s="13"/>
      <c r="BKE11" s="15"/>
      <c r="BKH11" s="13"/>
      <c r="BLF11" s="15"/>
      <c r="BLI11" s="13"/>
      <c r="BMG11" s="15"/>
      <c r="BMJ11" s="13"/>
      <c r="BNH11" s="15"/>
      <c r="BNK11" s="13"/>
      <c r="BOI11" s="15"/>
      <c r="BOL11" s="13"/>
      <c r="BPJ11" s="15"/>
      <c r="BPM11" s="13"/>
      <c r="BQK11" s="15"/>
      <c r="BQN11" s="13"/>
      <c r="BRL11" s="15"/>
      <c r="BRO11" s="13"/>
      <c r="BSM11" s="15"/>
      <c r="BSP11" s="13"/>
      <c r="BTN11" s="15"/>
      <c r="BTQ11" s="13"/>
      <c r="BUO11" s="15"/>
      <c r="BUR11" s="13"/>
      <c r="BVP11" s="15"/>
      <c r="BVS11" s="13"/>
      <c r="BWQ11" s="15"/>
      <c r="BWT11" s="13"/>
      <c r="BXR11" s="15"/>
      <c r="BXU11" s="13"/>
      <c r="BYS11" s="15"/>
      <c r="BYV11" s="13"/>
      <c r="BZT11" s="15"/>
      <c r="BZW11" s="13"/>
      <c r="CAU11" s="15"/>
      <c r="CAX11" s="13"/>
      <c r="CBV11" s="15"/>
      <c r="CBY11" s="13"/>
      <c r="CCW11" s="15"/>
      <c r="CCZ11" s="13"/>
      <c r="CDX11" s="15"/>
      <c r="CEA11" s="13"/>
      <c r="CEY11" s="15"/>
      <c r="CFB11" s="13"/>
      <c r="CFZ11" s="15"/>
      <c r="CGC11" s="13"/>
      <c r="CHA11" s="15"/>
      <c r="CHD11" s="13"/>
      <c r="CIB11" s="15"/>
      <c r="CIE11" s="13"/>
      <c r="CJC11" s="15"/>
      <c r="CJF11" s="13"/>
      <c r="CKD11" s="15"/>
      <c r="CKG11" s="13"/>
      <c r="CLE11" s="15"/>
      <c r="CLH11" s="13"/>
      <c r="CMF11" s="15"/>
      <c r="CMI11" s="13"/>
      <c r="CNG11" s="15"/>
      <c r="CNJ11" s="13"/>
      <c r="COH11" s="15"/>
      <c r="COK11" s="13"/>
      <c r="CPI11" s="15"/>
      <c r="CPL11" s="13"/>
      <c r="CQJ11" s="15"/>
      <c r="CQM11" s="13"/>
      <c r="CRK11" s="15"/>
      <c r="CRN11" s="13"/>
      <c r="CSL11" s="15"/>
      <c r="CSO11" s="13"/>
      <c r="CTM11" s="15"/>
      <c r="CTP11" s="13"/>
      <c r="CUN11" s="15"/>
      <c r="CUQ11" s="13"/>
      <c r="CVO11" s="15"/>
      <c r="CVR11" s="13"/>
      <c r="CWP11" s="15"/>
      <c r="CWS11" s="13"/>
      <c r="CXQ11" s="15"/>
      <c r="CXT11" s="13"/>
      <c r="CYR11" s="15"/>
      <c r="CYU11" s="13"/>
      <c r="CZS11" s="15"/>
      <c r="CZV11" s="13"/>
      <c r="DAT11" s="15"/>
      <c r="DAW11" s="13"/>
      <c r="DBU11" s="15"/>
      <c r="DBX11" s="13"/>
      <c r="DCV11" s="15"/>
      <c r="DCY11" s="13"/>
      <c r="DDW11" s="15"/>
      <c r="DDZ11" s="13"/>
      <c r="DEX11" s="15"/>
      <c r="DFA11" s="13"/>
      <c r="DFY11" s="15"/>
      <c r="DGB11" s="13"/>
      <c r="DGZ11" s="15"/>
      <c r="DHC11" s="13"/>
      <c r="DIA11" s="15"/>
      <c r="DID11" s="13"/>
      <c r="DJB11" s="15"/>
      <c r="DJE11" s="13"/>
      <c r="DKC11" s="15"/>
      <c r="DKF11" s="13"/>
      <c r="DLD11" s="15"/>
      <c r="DLG11" s="13"/>
      <c r="DME11" s="15"/>
      <c r="DMH11" s="13"/>
      <c r="DNF11" s="15"/>
      <c r="DNI11" s="13"/>
      <c r="DOG11" s="15"/>
      <c r="DOJ11" s="13"/>
      <c r="DPH11" s="15"/>
      <c r="DPK11" s="13"/>
      <c r="DQI11" s="15"/>
      <c r="DQL11" s="13"/>
      <c r="DRJ11" s="15"/>
      <c r="DRM11" s="13"/>
      <c r="DSK11" s="15"/>
      <c r="DSN11" s="13"/>
      <c r="DTL11" s="15"/>
      <c r="DTO11" s="13"/>
      <c r="DUM11" s="15"/>
      <c r="DUP11" s="13"/>
      <c r="DVN11" s="15"/>
      <c r="DVQ11" s="13"/>
      <c r="DWO11" s="15"/>
      <c r="DWR11" s="13"/>
      <c r="DXP11" s="15"/>
      <c r="DXS11" s="13"/>
      <c r="DYQ11" s="15"/>
      <c r="DYT11" s="13"/>
      <c r="DZR11" s="15"/>
      <c r="DZU11" s="13"/>
      <c r="EAS11" s="15"/>
      <c r="EAV11" s="13"/>
      <c r="EBT11" s="15"/>
      <c r="EBW11" s="13"/>
      <c r="ECU11" s="15"/>
      <c r="ECX11" s="13"/>
      <c r="EDV11" s="15"/>
      <c r="EDY11" s="13"/>
      <c r="EEW11" s="15"/>
      <c r="EEZ11" s="13"/>
      <c r="EFX11" s="15"/>
      <c r="EGA11" s="13"/>
      <c r="EGY11" s="15"/>
      <c r="EHB11" s="13"/>
      <c r="EHZ11" s="15"/>
      <c r="EIC11" s="13"/>
      <c r="EJA11" s="15"/>
      <c r="EJD11" s="13"/>
      <c r="EKB11" s="15"/>
      <c r="EKE11" s="13"/>
      <c r="ELC11" s="15"/>
      <c r="ELF11" s="13"/>
      <c r="EMD11" s="15"/>
      <c r="EMG11" s="13"/>
      <c r="ENE11" s="15"/>
      <c r="ENH11" s="13"/>
      <c r="EOF11" s="15"/>
      <c r="EOI11" s="13"/>
      <c r="EPG11" s="15"/>
      <c r="EPJ11" s="13"/>
      <c r="EQH11" s="15"/>
      <c r="EQK11" s="13"/>
      <c r="ERI11" s="15"/>
      <c r="ERL11" s="13"/>
      <c r="ESJ11" s="15"/>
      <c r="ESM11" s="13"/>
      <c r="ETK11" s="15"/>
      <c r="ETN11" s="13"/>
      <c r="EUL11" s="15"/>
      <c r="EUO11" s="13"/>
      <c r="EVM11" s="15"/>
      <c r="EVP11" s="13"/>
      <c r="EWN11" s="15"/>
      <c r="EWQ11" s="13"/>
      <c r="EXO11" s="15"/>
      <c r="EXR11" s="13"/>
      <c r="EYP11" s="15"/>
      <c r="EYS11" s="13"/>
      <c r="EZQ11" s="15"/>
      <c r="EZT11" s="13"/>
      <c r="FAR11" s="15"/>
      <c r="FAU11" s="13"/>
      <c r="FBS11" s="15"/>
      <c r="FBV11" s="13"/>
      <c r="FCT11" s="15"/>
      <c r="FCW11" s="13"/>
      <c r="FDU11" s="15"/>
      <c r="FDX11" s="13"/>
      <c r="FEV11" s="15"/>
      <c r="FEY11" s="13"/>
      <c r="FFW11" s="15"/>
      <c r="FFZ11" s="13"/>
      <c r="FGX11" s="15"/>
      <c r="FHA11" s="13"/>
      <c r="FHY11" s="15"/>
      <c r="FIB11" s="13"/>
      <c r="FIZ11" s="15"/>
      <c r="FJC11" s="13"/>
      <c r="FKA11" s="15"/>
      <c r="FKD11" s="13"/>
      <c r="FLB11" s="15"/>
      <c r="FLE11" s="13"/>
      <c r="FMC11" s="15"/>
      <c r="FMF11" s="13"/>
      <c r="FND11" s="15"/>
      <c r="FNG11" s="13"/>
      <c r="FOE11" s="15"/>
      <c r="FOH11" s="13"/>
      <c r="FPF11" s="15"/>
      <c r="FPI11" s="13"/>
      <c r="FQG11" s="15"/>
      <c r="FQJ11" s="13"/>
      <c r="FRH11" s="15"/>
      <c r="FRK11" s="13"/>
      <c r="FSI11" s="15"/>
      <c r="FSL11" s="13"/>
      <c r="FTJ11" s="15"/>
      <c r="FTM11" s="13"/>
      <c r="FUK11" s="15"/>
      <c r="FUN11" s="13"/>
      <c r="FVL11" s="15"/>
      <c r="FVO11" s="13"/>
      <c r="FWM11" s="15"/>
      <c r="FWP11" s="13"/>
      <c r="FXN11" s="15"/>
      <c r="FXQ11" s="13"/>
      <c r="FYO11" s="15"/>
      <c r="FYR11" s="13"/>
      <c r="FZP11" s="15"/>
      <c r="FZS11" s="13"/>
      <c r="GAQ11" s="15"/>
      <c r="GAT11" s="13"/>
      <c r="GBR11" s="15"/>
      <c r="GBU11" s="13"/>
      <c r="GCS11" s="15"/>
      <c r="GCV11" s="13"/>
      <c r="GDT11" s="15"/>
      <c r="GDW11" s="13"/>
      <c r="GEU11" s="15"/>
      <c r="GEX11" s="13"/>
      <c r="GFV11" s="15"/>
      <c r="GFY11" s="13"/>
      <c r="GGW11" s="15"/>
      <c r="GGZ11" s="13"/>
      <c r="GHX11" s="15"/>
      <c r="GIA11" s="13"/>
      <c r="GIY11" s="15"/>
      <c r="GJB11" s="13"/>
      <c r="GJZ11" s="15"/>
      <c r="GKC11" s="13"/>
      <c r="GLA11" s="15"/>
      <c r="GLD11" s="13"/>
      <c r="GMB11" s="15"/>
      <c r="GME11" s="13"/>
      <c r="GNC11" s="15"/>
      <c r="GNF11" s="13"/>
      <c r="GOD11" s="15"/>
      <c r="GOG11" s="13"/>
      <c r="GPE11" s="15"/>
      <c r="GPH11" s="13"/>
      <c r="GQF11" s="15"/>
      <c r="GQI11" s="13"/>
      <c r="GRG11" s="15"/>
      <c r="GRJ11" s="13"/>
      <c r="GSH11" s="15"/>
      <c r="GSK11" s="13"/>
      <c r="GTI11" s="15"/>
      <c r="GTL11" s="13"/>
      <c r="GUJ11" s="15"/>
      <c r="GUM11" s="13"/>
      <c r="GVK11" s="15"/>
      <c r="GVN11" s="13"/>
      <c r="GWL11" s="15"/>
      <c r="GWO11" s="13"/>
      <c r="GXM11" s="15"/>
      <c r="GXP11" s="13"/>
      <c r="GYN11" s="15"/>
      <c r="GYQ11" s="13"/>
      <c r="GZO11" s="15"/>
      <c r="GZR11" s="13"/>
      <c r="HAP11" s="15"/>
      <c r="HAS11" s="13"/>
      <c r="HBQ11" s="15"/>
      <c r="HBT11" s="13"/>
      <c r="HCR11" s="15"/>
      <c r="HCU11" s="13"/>
      <c r="HDS11" s="15"/>
      <c r="HDV11" s="13"/>
      <c r="HET11" s="15"/>
      <c r="HEW11" s="13"/>
      <c r="HFU11" s="15"/>
      <c r="HFX11" s="13"/>
      <c r="HGV11" s="15"/>
      <c r="HGY11" s="13"/>
      <c r="HHW11" s="15"/>
      <c r="HHZ11" s="13"/>
      <c r="HIX11" s="15"/>
      <c r="HJA11" s="13"/>
      <c r="HJY11" s="15"/>
      <c r="HKB11" s="13"/>
      <c r="HKZ11" s="15"/>
      <c r="HLC11" s="13"/>
      <c r="HMA11" s="15"/>
      <c r="HMD11" s="13"/>
      <c r="HNB11" s="15"/>
      <c r="HNE11" s="13"/>
      <c r="HOC11" s="15"/>
      <c r="HOF11" s="13"/>
      <c r="HPD11" s="15"/>
      <c r="HPG11" s="13"/>
      <c r="HQE11" s="15"/>
      <c r="HQH11" s="13"/>
      <c r="HRF11" s="15"/>
      <c r="HRI11" s="13"/>
      <c r="HSG11" s="15"/>
      <c r="HSJ11" s="13"/>
      <c r="HTH11" s="15"/>
      <c r="HTK11" s="13"/>
      <c r="HUI11" s="15"/>
      <c r="HUL11" s="13"/>
      <c r="HVJ11" s="15"/>
      <c r="HVM11" s="13"/>
      <c r="HWK11" s="15"/>
      <c r="HWN11" s="13"/>
      <c r="HXL11" s="15"/>
      <c r="HXO11" s="13"/>
      <c r="HYM11" s="15"/>
      <c r="HYP11" s="13"/>
      <c r="HZN11" s="15"/>
      <c r="HZQ11" s="13"/>
      <c r="IAO11" s="15"/>
      <c r="IAR11" s="13"/>
      <c r="IBP11" s="15"/>
      <c r="IBS11" s="13"/>
      <c r="ICQ11" s="15"/>
      <c r="ICT11" s="13"/>
      <c r="IDR11" s="15"/>
      <c r="IDU11" s="13"/>
      <c r="IES11" s="15"/>
      <c r="IEV11" s="13"/>
      <c r="IFT11" s="15"/>
      <c r="IFW11" s="13"/>
      <c r="IGU11" s="15"/>
      <c r="IGX11" s="13"/>
      <c r="IHV11" s="15"/>
      <c r="IHY11" s="13"/>
      <c r="IIW11" s="15"/>
      <c r="IIZ11" s="13"/>
      <c r="IJX11" s="15"/>
      <c r="IKA11" s="13"/>
      <c r="IKY11" s="15"/>
      <c r="ILB11" s="13"/>
      <c r="ILZ11" s="15"/>
      <c r="IMC11" s="13"/>
      <c r="INA11" s="15"/>
      <c r="IND11" s="13"/>
      <c r="IOB11" s="15"/>
      <c r="IOE11" s="13"/>
      <c r="IPC11" s="15"/>
      <c r="IPF11" s="13"/>
      <c r="IQD11" s="15"/>
      <c r="IQG11" s="13"/>
      <c r="IRE11" s="15"/>
      <c r="IRH11" s="13"/>
      <c r="ISF11" s="15"/>
      <c r="ISI11" s="13"/>
      <c r="ITG11" s="15"/>
      <c r="ITJ11" s="13"/>
      <c r="IUH11" s="15"/>
      <c r="IUK11" s="13"/>
      <c r="IVI11" s="15"/>
      <c r="IVL11" s="13"/>
      <c r="IWJ11" s="15"/>
      <c r="IWM11" s="13"/>
      <c r="IXK11" s="15"/>
      <c r="IXN11" s="13"/>
      <c r="IYL11" s="15"/>
      <c r="IYO11" s="13"/>
      <c r="IZM11" s="15"/>
      <c r="IZP11" s="13"/>
      <c r="JAN11" s="15"/>
      <c r="JAQ11" s="13"/>
      <c r="JBO11" s="15"/>
      <c r="JBR11" s="13"/>
      <c r="JCP11" s="15"/>
      <c r="JCS11" s="13"/>
      <c r="JDQ11" s="15"/>
      <c r="JDT11" s="13"/>
      <c r="JER11" s="15"/>
      <c r="JEU11" s="13"/>
      <c r="JFS11" s="15"/>
      <c r="JFV11" s="13"/>
      <c r="JGT11" s="15"/>
      <c r="JGW11" s="13"/>
      <c r="JHU11" s="15"/>
      <c r="JHX11" s="13"/>
      <c r="JIV11" s="15"/>
      <c r="JIY11" s="13"/>
      <c r="JJW11" s="15"/>
      <c r="JJZ11" s="13"/>
      <c r="JKX11" s="15"/>
      <c r="JLA11" s="13"/>
      <c r="JLY11" s="15"/>
      <c r="JMB11" s="13"/>
      <c r="JMZ11" s="15"/>
      <c r="JNC11" s="13"/>
      <c r="JOA11" s="15"/>
      <c r="JOD11" s="13"/>
      <c r="JPB11" s="15"/>
      <c r="JPE11" s="13"/>
      <c r="JQC11" s="15"/>
      <c r="JQF11" s="13"/>
      <c r="JRD11" s="15"/>
      <c r="JRG11" s="13"/>
      <c r="JSE11" s="15"/>
      <c r="JSH11" s="13"/>
      <c r="JTF11" s="15"/>
      <c r="JTI11" s="13"/>
      <c r="JUG11" s="15"/>
      <c r="JUJ11" s="13"/>
      <c r="JVH11" s="15"/>
      <c r="JVK11" s="13"/>
      <c r="JWI11" s="15"/>
      <c r="JWL11" s="13"/>
      <c r="JXJ11" s="15"/>
      <c r="JXM11" s="13"/>
      <c r="JYK11" s="15"/>
      <c r="JYN11" s="13"/>
      <c r="JZL11" s="15"/>
      <c r="JZO11" s="13"/>
      <c r="KAM11" s="15"/>
      <c r="KAP11" s="13"/>
      <c r="KBN11" s="15"/>
      <c r="KBQ11" s="13"/>
      <c r="KCO11" s="15"/>
      <c r="KCR11" s="13"/>
      <c r="KDP11" s="15"/>
      <c r="KDS11" s="13"/>
      <c r="KEQ11" s="15"/>
      <c r="KET11" s="13"/>
      <c r="KFR11" s="15"/>
      <c r="KFU11" s="13"/>
      <c r="KGS11" s="15"/>
      <c r="KGV11" s="13"/>
      <c r="KHT11" s="15"/>
      <c r="KHW11" s="13"/>
      <c r="KIU11" s="15"/>
      <c r="KIX11" s="13"/>
      <c r="KJV11" s="15"/>
      <c r="KJY11" s="13"/>
      <c r="KKW11" s="15"/>
      <c r="KKZ11" s="13"/>
      <c r="KLX11" s="15"/>
      <c r="KMA11" s="13"/>
      <c r="KMY11" s="15"/>
      <c r="KNB11" s="13"/>
      <c r="KNZ11" s="15"/>
      <c r="KOC11" s="13"/>
      <c r="KPA11" s="15"/>
      <c r="KPD11" s="13"/>
      <c r="KQB11" s="15"/>
      <c r="KQE11" s="13"/>
      <c r="KRC11" s="15"/>
      <c r="KRF11" s="13"/>
      <c r="KSD11" s="15"/>
      <c r="KSG11" s="13"/>
      <c r="KTE11" s="15"/>
      <c r="KTH11" s="13"/>
      <c r="KUF11" s="15"/>
      <c r="KUI11" s="13"/>
      <c r="KVG11" s="15"/>
      <c r="KVJ11" s="13"/>
      <c r="KWH11" s="15"/>
      <c r="KWK11" s="13"/>
      <c r="KXI11" s="15"/>
      <c r="KXL11" s="13"/>
      <c r="KYJ11" s="15"/>
      <c r="KYM11" s="13"/>
      <c r="KZK11" s="15"/>
      <c r="KZN11" s="13"/>
      <c r="LAL11" s="15"/>
      <c r="LAO11" s="13"/>
      <c r="LBM11" s="15"/>
      <c r="LBP11" s="13"/>
      <c r="LCN11" s="15"/>
      <c r="LCQ11" s="13"/>
      <c r="LDO11" s="15"/>
      <c r="LDR11" s="13"/>
      <c r="LEP11" s="15"/>
      <c r="LES11" s="13"/>
      <c r="LFQ11" s="15"/>
      <c r="LFT11" s="13"/>
      <c r="LGR11" s="15"/>
      <c r="LGU11" s="13"/>
      <c r="LHS11" s="15"/>
      <c r="LHV11" s="13"/>
      <c r="LIT11" s="15"/>
      <c r="LIW11" s="13"/>
      <c r="LJU11" s="15"/>
      <c r="LJX11" s="13"/>
      <c r="LKV11" s="15"/>
      <c r="LKY11" s="13"/>
      <c r="LLW11" s="15"/>
      <c r="LLZ11" s="13"/>
      <c r="LMX11" s="15"/>
      <c r="LNA11" s="13"/>
      <c r="LNY11" s="15"/>
      <c r="LOB11" s="13"/>
      <c r="LOZ11" s="15"/>
      <c r="LPC11" s="13"/>
      <c r="LQA11" s="15"/>
      <c r="LQD11" s="13"/>
      <c r="LRB11" s="15"/>
      <c r="LRE11" s="13"/>
      <c r="LSC11" s="15"/>
      <c r="LSF11" s="13"/>
      <c r="LTD11" s="15"/>
      <c r="LTG11" s="13"/>
      <c r="LUE11" s="15"/>
      <c r="LUH11" s="13"/>
      <c r="LVF11" s="15"/>
      <c r="LVI11" s="13"/>
      <c r="LWG11" s="15"/>
      <c r="LWJ11" s="13"/>
      <c r="LXH11" s="15"/>
      <c r="LXK11" s="13"/>
      <c r="LYI11" s="15"/>
      <c r="LYL11" s="13"/>
      <c r="LZJ11" s="15"/>
      <c r="LZM11" s="13"/>
      <c r="MAK11" s="15"/>
      <c r="MAN11" s="13"/>
      <c r="MBL11" s="15"/>
      <c r="MBO11" s="13"/>
      <c r="MCM11" s="15"/>
      <c r="MCP11" s="13"/>
      <c r="MDN11" s="15"/>
      <c r="MDQ11" s="13"/>
      <c r="MEO11" s="15"/>
      <c r="MER11" s="13"/>
      <c r="MFP11" s="15"/>
      <c r="MFS11" s="13"/>
      <c r="MGQ11" s="15"/>
      <c r="MGT11" s="13"/>
      <c r="MHR11" s="15"/>
      <c r="MHU11" s="13"/>
      <c r="MIS11" s="15"/>
      <c r="MIV11" s="13"/>
      <c r="MJT11" s="15"/>
      <c r="MJW11" s="13"/>
      <c r="MKU11" s="15"/>
      <c r="MKX11" s="13"/>
      <c r="MLV11" s="15"/>
      <c r="MLY11" s="13"/>
      <c r="MMW11" s="15"/>
      <c r="MMZ11" s="13"/>
      <c r="MNX11" s="15"/>
      <c r="MOA11" s="13"/>
      <c r="MOY11" s="15"/>
      <c r="MPB11" s="13"/>
      <c r="MPZ11" s="15"/>
      <c r="MQC11" s="13"/>
      <c r="MRA11" s="15"/>
      <c r="MRD11" s="13"/>
      <c r="MSB11" s="15"/>
      <c r="MSE11" s="13"/>
      <c r="MTC11" s="15"/>
      <c r="MTF11" s="13"/>
      <c r="MUD11" s="15"/>
      <c r="MUG11" s="13"/>
      <c r="MVE11" s="15"/>
      <c r="MVH11" s="13"/>
      <c r="MWF11" s="15"/>
      <c r="MWI11" s="13"/>
      <c r="MXG11" s="15"/>
      <c r="MXJ11" s="13"/>
      <c r="MYH11" s="15"/>
      <c r="MYK11" s="13"/>
      <c r="MZI11" s="15"/>
      <c r="MZL11" s="13"/>
      <c r="NAJ11" s="15"/>
      <c r="NAM11" s="13"/>
      <c r="NBK11" s="15"/>
      <c r="NBN11" s="13"/>
      <c r="NCL11" s="15"/>
      <c r="NCO11" s="13"/>
      <c r="NDM11" s="15"/>
      <c r="NDP11" s="13"/>
      <c r="NEN11" s="15"/>
      <c r="NEQ11" s="13"/>
      <c r="NFO11" s="15"/>
      <c r="NFR11" s="13"/>
      <c r="NGP11" s="15"/>
      <c r="NGS11" s="13"/>
      <c r="NHQ11" s="15"/>
      <c r="NHT11" s="13"/>
      <c r="NIR11" s="15"/>
      <c r="NIU11" s="13"/>
      <c r="NJS11" s="15"/>
      <c r="NJV11" s="13"/>
      <c r="NKT11" s="15"/>
      <c r="NKW11" s="13"/>
      <c r="NLU11" s="15"/>
      <c r="NLX11" s="13"/>
      <c r="NMV11" s="15"/>
      <c r="NMY11" s="13"/>
      <c r="NNW11" s="15"/>
      <c r="NNZ11" s="13"/>
      <c r="NOX11" s="15"/>
      <c r="NPA11" s="13"/>
      <c r="NPY11" s="15"/>
      <c r="NQB11" s="13"/>
      <c r="NQZ11" s="15"/>
      <c r="NRC11" s="13"/>
      <c r="NSA11" s="15"/>
      <c r="NSD11" s="13"/>
      <c r="NTB11" s="15"/>
      <c r="NTE11" s="13"/>
      <c r="NUC11" s="15"/>
      <c r="NUF11" s="13"/>
      <c r="NVD11" s="15"/>
      <c r="NVG11" s="13"/>
      <c r="NWE11" s="15"/>
      <c r="NWH11" s="13"/>
      <c r="NXF11" s="15"/>
      <c r="NXI11" s="13"/>
      <c r="NYG11" s="15"/>
      <c r="NYJ11" s="13"/>
      <c r="NZH11" s="15"/>
      <c r="NZK11" s="13"/>
      <c r="OAI11" s="15"/>
      <c r="OAL11" s="13"/>
      <c r="OBJ11" s="15"/>
      <c r="OBM11" s="13"/>
      <c r="OCK11" s="15"/>
      <c r="OCN11" s="13"/>
      <c r="ODL11" s="15"/>
      <c r="ODO11" s="13"/>
      <c r="OEM11" s="15"/>
      <c r="OEP11" s="13"/>
      <c r="OFN11" s="15"/>
      <c r="OFQ11" s="13"/>
      <c r="OGO11" s="15"/>
      <c r="OGR11" s="13"/>
      <c r="OHP11" s="15"/>
      <c r="OHS11" s="13"/>
      <c r="OIQ11" s="15"/>
      <c r="OIT11" s="13"/>
      <c r="OJR11" s="15"/>
      <c r="OJU11" s="13"/>
      <c r="OKS11" s="15"/>
      <c r="OKV11" s="13"/>
      <c r="OLT11" s="15"/>
      <c r="OLW11" s="13"/>
      <c r="OMU11" s="15"/>
      <c r="OMX11" s="13"/>
      <c r="ONV11" s="15"/>
      <c r="ONY11" s="13"/>
      <c r="OOW11" s="15"/>
      <c r="OOZ11" s="13"/>
      <c r="OPX11" s="15"/>
      <c r="OQA11" s="13"/>
      <c r="OQY11" s="15"/>
      <c r="ORB11" s="13"/>
      <c r="ORZ11" s="15"/>
      <c r="OSC11" s="13"/>
      <c r="OTA11" s="15"/>
      <c r="OTD11" s="13"/>
      <c r="OUB11" s="15"/>
      <c r="OUE11" s="13"/>
      <c r="OVC11" s="15"/>
      <c r="OVF11" s="13"/>
      <c r="OWD11" s="15"/>
      <c r="OWG11" s="13"/>
      <c r="OXE11" s="15"/>
      <c r="OXH11" s="13"/>
      <c r="OYF11" s="15"/>
      <c r="OYI11" s="13"/>
      <c r="OZG11" s="15"/>
      <c r="OZJ11" s="13"/>
      <c r="PAH11" s="15"/>
      <c r="PAK11" s="13"/>
      <c r="PBI11" s="15"/>
      <c r="PBL11" s="13"/>
      <c r="PCJ11" s="15"/>
      <c r="PCM11" s="13"/>
      <c r="PDK11" s="15"/>
      <c r="PDN11" s="13"/>
      <c r="PEL11" s="15"/>
      <c r="PEO11" s="13"/>
      <c r="PFM11" s="15"/>
      <c r="PFP11" s="13"/>
      <c r="PGN11" s="15"/>
      <c r="PGQ11" s="13"/>
      <c r="PHO11" s="15"/>
      <c r="PHR11" s="13"/>
      <c r="PIP11" s="15"/>
      <c r="PIS11" s="13"/>
      <c r="PJQ11" s="15"/>
      <c r="PJT11" s="13"/>
      <c r="PKR11" s="15"/>
      <c r="PKU11" s="13"/>
      <c r="PLS11" s="15"/>
      <c r="PLV11" s="13"/>
      <c r="PMT11" s="15"/>
      <c r="PMW11" s="13"/>
      <c r="PNU11" s="15"/>
      <c r="PNX11" s="13"/>
      <c r="POV11" s="15"/>
      <c r="POY11" s="13"/>
      <c r="PPW11" s="15"/>
      <c r="PPZ11" s="13"/>
      <c r="PQX11" s="15"/>
      <c r="PRA11" s="13"/>
      <c r="PRY11" s="15"/>
      <c r="PSB11" s="13"/>
      <c r="PSZ11" s="15"/>
      <c r="PTC11" s="13"/>
      <c r="PUA11" s="15"/>
      <c r="PUD11" s="13"/>
      <c r="PVB11" s="15"/>
      <c r="PVE11" s="13"/>
      <c r="PWC11" s="15"/>
      <c r="PWF11" s="13"/>
      <c r="PXD11" s="15"/>
      <c r="PXG11" s="13"/>
      <c r="PYE11" s="15"/>
      <c r="PYH11" s="13"/>
      <c r="PZF11" s="15"/>
      <c r="PZI11" s="13"/>
      <c r="QAG11" s="15"/>
      <c r="QAJ11" s="13"/>
      <c r="QBH11" s="15"/>
      <c r="QBK11" s="13"/>
      <c r="QCI11" s="15"/>
      <c r="QCL11" s="13"/>
      <c r="QDJ11" s="15"/>
      <c r="QDM11" s="13"/>
      <c r="QEK11" s="15"/>
      <c r="QEN11" s="13"/>
      <c r="QFL11" s="15"/>
      <c r="QFO11" s="13"/>
      <c r="QGM11" s="15"/>
      <c r="QGP11" s="13"/>
      <c r="QHN11" s="15"/>
      <c r="QHQ11" s="13"/>
      <c r="QIO11" s="15"/>
      <c r="QIR11" s="13"/>
      <c r="QJP11" s="15"/>
      <c r="QJS11" s="13"/>
      <c r="QKQ11" s="15"/>
      <c r="QKT11" s="13"/>
      <c r="QLR11" s="15"/>
      <c r="QLU11" s="13"/>
      <c r="QMS11" s="15"/>
      <c r="QMV11" s="13"/>
      <c r="QNT11" s="15"/>
      <c r="QNW11" s="13"/>
      <c r="QOU11" s="15"/>
      <c r="QOX11" s="13"/>
      <c r="QPV11" s="15"/>
      <c r="QPY11" s="13"/>
      <c r="QQW11" s="15"/>
      <c r="QQZ11" s="13"/>
      <c r="QRX11" s="15"/>
      <c r="QSA11" s="13"/>
      <c r="QSY11" s="15"/>
      <c r="QTB11" s="13"/>
      <c r="QTZ11" s="15"/>
      <c r="QUC11" s="13"/>
      <c r="QVA11" s="15"/>
      <c r="QVD11" s="13"/>
      <c r="QWB11" s="15"/>
      <c r="QWE11" s="13"/>
      <c r="QXC11" s="15"/>
      <c r="QXF11" s="13"/>
      <c r="QYD11" s="15"/>
      <c r="QYG11" s="13"/>
      <c r="QZE11" s="15"/>
      <c r="QZH11" s="13"/>
      <c r="RAF11" s="15"/>
      <c r="RAI11" s="13"/>
      <c r="RBG11" s="15"/>
      <c r="RBJ11" s="13"/>
      <c r="RCH11" s="15"/>
      <c r="RCK11" s="13"/>
      <c r="RDI11" s="15"/>
      <c r="RDL11" s="13"/>
      <c r="REJ11" s="15"/>
      <c r="REM11" s="13"/>
      <c r="RFK11" s="15"/>
      <c r="RFN11" s="13"/>
      <c r="RGL11" s="15"/>
      <c r="RGO11" s="13"/>
      <c r="RHM11" s="15"/>
      <c r="RHP11" s="13"/>
      <c r="RIN11" s="15"/>
      <c r="RIQ11" s="13"/>
      <c r="RJO11" s="15"/>
      <c r="RJR11" s="13"/>
      <c r="RKP11" s="15"/>
      <c r="RKS11" s="13"/>
      <c r="RLQ11" s="15"/>
      <c r="RLT11" s="13"/>
      <c r="RMR11" s="15"/>
      <c r="RMU11" s="13"/>
      <c r="RNS11" s="15"/>
      <c r="RNV11" s="13"/>
      <c r="ROT11" s="15"/>
      <c r="ROW11" s="13"/>
      <c r="RPU11" s="15"/>
      <c r="RPX11" s="13"/>
      <c r="RQV11" s="15"/>
      <c r="RQY11" s="13"/>
      <c r="RRW11" s="15"/>
      <c r="RRZ11" s="13"/>
      <c r="RSX11" s="15"/>
      <c r="RTA11" s="13"/>
      <c r="RTY11" s="15"/>
      <c r="RUB11" s="13"/>
      <c r="RUZ11" s="15"/>
      <c r="RVC11" s="13"/>
      <c r="RWA11" s="15"/>
      <c r="RWD11" s="13"/>
      <c r="RXB11" s="15"/>
      <c r="RXE11" s="13"/>
      <c r="RYC11" s="15"/>
      <c r="RYF11" s="13"/>
      <c r="RZD11" s="15"/>
      <c r="RZG11" s="13"/>
      <c r="SAE11" s="15"/>
      <c r="SAH11" s="13"/>
      <c r="SBF11" s="15"/>
      <c r="SBI11" s="13"/>
      <c r="SCG11" s="15"/>
      <c r="SCJ11" s="13"/>
      <c r="SDH11" s="15"/>
      <c r="SDK11" s="13"/>
      <c r="SEI11" s="15"/>
      <c r="SEL11" s="13"/>
      <c r="SFJ11" s="15"/>
      <c r="SFM11" s="13"/>
      <c r="SGK11" s="15"/>
      <c r="SGN11" s="13"/>
      <c r="SHL11" s="15"/>
      <c r="SHO11" s="13"/>
      <c r="SIM11" s="15"/>
      <c r="SIP11" s="13"/>
      <c r="SJN11" s="15"/>
      <c r="SJQ11" s="13"/>
      <c r="SKO11" s="15"/>
      <c r="SKR11" s="13"/>
      <c r="SLP11" s="15"/>
      <c r="SLS11" s="13"/>
      <c r="SMQ11" s="15"/>
      <c r="SMT11" s="13"/>
      <c r="SNR11" s="15"/>
      <c r="SNU11" s="13"/>
      <c r="SOS11" s="15"/>
      <c r="SOV11" s="13"/>
      <c r="SPT11" s="15"/>
      <c r="SPW11" s="13"/>
      <c r="SQU11" s="15"/>
      <c r="SQX11" s="13"/>
      <c r="SRV11" s="15"/>
      <c r="SRY11" s="13"/>
      <c r="SSW11" s="15"/>
      <c r="SSZ11" s="13"/>
      <c r="STX11" s="15"/>
      <c r="SUA11" s="13"/>
      <c r="SUY11" s="15"/>
      <c r="SVB11" s="13"/>
      <c r="SVZ11" s="15"/>
      <c r="SWC11" s="13"/>
      <c r="SXA11" s="15"/>
      <c r="SXD11" s="13"/>
      <c r="SYB11" s="15"/>
      <c r="SYE11" s="13"/>
      <c r="SZC11" s="15"/>
      <c r="SZF11" s="13"/>
      <c r="TAD11" s="15"/>
      <c r="TAG11" s="13"/>
      <c r="TBE11" s="15"/>
      <c r="TBH11" s="13"/>
      <c r="TCF11" s="15"/>
      <c r="TCI11" s="13"/>
      <c r="TDG11" s="15"/>
      <c r="TDJ11" s="13"/>
      <c r="TEH11" s="15"/>
      <c r="TEK11" s="13"/>
      <c r="TFI11" s="15"/>
      <c r="TFL11" s="13"/>
      <c r="TGJ11" s="15"/>
      <c r="TGM11" s="13"/>
      <c r="THK11" s="15"/>
      <c r="THN11" s="13"/>
      <c r="TIL11" s="15"/>
      <c r="TIO11" s="13"/>
      <c r="TJM11" s="15"/>
      <c r="TJP11" s="13"/>
      <c r="TKN11" s="15"/>
      <c r="TKQ11" s="13"/>
      <c r="TLO11" s="15"/>
      <c r="TLR11" s="13"/>
      <c r="TMP11" s="15"/>
      <c r="TMS11" s="13"/>
      <c r="TNQ11" s="15"/>
      <c r="TNT11" s="13"/>
      <c r="TOR11" s="15"/>
      <c r="TOU11" s="13"/>
      <c r="TPS11" s="15"/>
      <c r="TPV11" s="13"/>
      <c r="TQT11" s="15"/>
      <c r="TQW11" s="13"/>
      <c r="TRU11" s="15"/>
      <c r="TRX11" s="13"/>
      <c r="TSV11" s="15"/>
      <c r="TSY11" s="13"/>
      <c r="TTW11" s="15"/>
      <c r="TTZ11" s="13"/>
      <c r="TUX11" s="15"/>
      <c r="TVA11" s="13"/>
      <c r="TVY11" s="15"/>
      <c r="TWB11" s="13"/>
      <c r="TWZ11" s="15"/>
      <c r="TXC11" s="13"/>
      <c r="TYA11" s="15"/>
      <c r="TYD11" s="13"/>
      <c r="TZB11" s="15"/>
      <c r="TZE11" s="13"/>
      <c r="UAC11" s="15"/>
      <c r="UAF11" s="13"/>
      <c r="UBD11" s="15"/>
      <c r="UBG11" s="13"/>
      <c r="UCE11" s="15"/>
      <c r="UCH11" s="13"/>
      <c r="UDF11" s="15"/>
      <c r="UDI11" s="13"/>
      <c r="UEG11" s="15"/>
      <c r="UEJ11" s="13"/>
      <c r="UFH11" s="15"/>
      <c r="UFK11" s="13"/>
      <c r="UGI11" s="15"/>
      <c r="UGL11" s="13"/>
      <c r="UHJ11" s="15"/>
      <c r="UHM11" s="13"/>
      <c r="UIK11" s="15"/>
      <c r="UIN11" s="13"/>
      <c r="UJL11" s="15"/>
      <c r="UJO11" s="13"/>
      <c r="UKM11" s="15"/>
      <c r="UKP11" s="13"/>
      <c r="ULN11" s="15"/>
      <c r="ULQ11" s="13"/>
      <c r="UMO11" s="15"/>
      <c r="UMR11" s="13"/>
      <c r="UNP11" s="15"/>
      <c r="UNS11" s="13"/>
      <c r="UOQ11" s="15"/>
      <c r="UOT11" s="13"/>
      <c r="UPR11" s="15"/>
      <c r="UPU11" s="13"/>
      <c r="UQS11" s="15"/>
      <c r="UQV11" s="13"/>
      <c r="URT11" s="15"/>
      <c r="URW11" s="13"/>
      <c r="USU11" s="15"/>
      <c r="USX11" s="13"/>
      <c r="UTV11" s="15"/>
      <c r="UTY11" s="13"/>
      <c r="UUW11" s="15"/>
      <c r="UUZ11" s="13"/>
      <c r="UVX11" s="15"/>
      <c r="UWA11" s="13"/>
      <c r="UWY11" s="15"/>
      <c r="UXB11" s="13"/>
      <c r="UXZ11" s="15"/>
      <c r="UYC11" s="13"/>
      <c r="UZA11" s="15"/>
      <c r="UZD11" s="13"/>
      <c r="VAB11" s="15"/>
      <c r="VAE11" s="13"/>
      <c r="VBC11" s="15"/>
      <c r="VBF11" s="13"/>
      <c r="VCD11" s="15"/>
      <c r="VCG11" s="13"/>
      <c r="VDE11" s="15"/>
      <c r="VDH11" s="13"/>
      <c r="VEF11" s="15"/>
      <c r="VEI11" s="13"/>
      <c r="VFG11" s="15"/>
      <c r="VFJ11" s="13"/>
      <c r="VGH11" s="15"/>
      <c r="VGK11" s="13"/>
      <c r="VHI11" s="15"/>
      <c r="VHL11" s="13"/>
      <c r="VIJ11" s="15"/>
      <c r="VIM11" s="13"/>
      <c r="VJK11" s="15"/>
      <c r="VJN11" s="13"/>
      <c r="VKL11" s="15"/>
      <c r="VKO11" s="13"/>
      <c r="VLM11" s="15"/>
      <c r="VLP11" s="13"/>
      <c r="VMN11" s="15"/>
      <c r="VMQ11" s="13"/>
      <c r="VNO11" s="15"/>
      <c r="VNR11" s="13"/>
      <c r="VOP11" s="15"/>
      <c r="VOS11" s="13"/>
      <c r="VPQ11" s="15"/>
      <c r="VPT11" s="13"/>
      <c r="VQR11" s="15"/>
      <c r="VQU11" s="13"/>
      <c r="VRS11" s="15"/>
      <c r="VRV11" s="13"/>
      <c r="VST11" s="15"/>
      <c r="VSW11" s="13"/>
      <c r="VTU11" s="15"/>
      <c r="VTX11" s="13"/>
      <c r="VUV11" s="15"/>
      <c r="VUY11" s="13"/>
      <c r="VVW11" s="15"/>
      <c r="VVZ11" s="13"/>
      <c r="VWX11" s="15"/>
      <c r="VXA11" s="13"/>
      <c r="VXY11" s="15"/>
      <c r="VYB11" s="13"/>
      <c r="VYZ11" s="15"/>
      <c r="VZC11" s="13"/>
      <c r="WAA11" s="15"/>
      <c r="WAD11" s="13"/>
      <c r="WBB11" s="15"/>
      <c r="WBE11" s="13"/>
      <c r="WCC11" s="15"/>
      <c r="WCF11" s="13"/>
      <c r="WDD11" s="15"/>
      <c r="WDG11" s="13"/>
      <c r="WEE11" s="15"/>
      <c r="WEH11" s="13"/>
      <c r="WFF11" s="15"/>
      <c r="WFI11" s="13"/>
      <c r="WGG11" s="15"/>
      <c r="WGJ11" s="13"/>
      <c r="WHH11" s="15"/>
      <c r="WHK11" s="13"/>
      <c r="WII11" s="15"/>
      <c r="WIL11" s="13"/>
      <c r="WJJ11" s="15"/>
      <c r="WJM11" s="13"/>
      <c r="WKK11" s="15"/>
      <c r="WKN11" s="13"/>
      <c r="WLL11" s="15"/>
      <c r="WLO11" s="13"/>
      <c r="WMM11" s="15"/>
      <c r="WMP11" s="13"/>
      <c r="WNN11" s="15"/>
      <c r="WNQ11" s="13"/>
      <c r="WOO11" s="15"/>
      <c r="WOR11" s="13"/>
      <c r="WPP11" s="15"/>
      <c r="WPS11" s="13"/>
      <c r="WQQ11" s="15"/>
      <c r="WQT11" s="13"/>
      <c r="WRR11" s="15"/>
      <c r="WRU11" s="13"/>
      <c r="WSS11" s="15"/>
      <c r="WSV11" s="13"/>
      <c r="WTT11" s="15"/>
      <c r="WTW11" s="13"/>
      <c r="WUU11" s="15"/>
      <c r="WUX11" s="13"/>
      <c r="WVV11" s="15"/>
      <c r="WVY11" s="13"/>
      <c r="WWW11" s="15"/>
      <c r="WWZ11" s="13"/>
      <c r="WXX11" s="15"/>
      <c r="WYA11" s="13"/>
      <c r="WYY11" s="15"/>
      <c r="WZB11" s="13"/>
      <c r="WZZ11" s="15"/>
      <c r="XAC11" s="13"/>
      <c r="XBA11" s="15"/>
      <c r="XBD11" s="13"/>
      <c r="XCB11" s="15"/>
      <c r="XCE11" s="13"/>
      <c r="XDC11" s="15"/>
      <c r="XDF11" s="13"/>
      <c r="XED11" s="15"/>
      <c r="XEG11" s="13"/>
    </row>
    <row r="12" spans="1:1022 1025:2048 2051:3050 3074:4076 4100:5102 5126:6128 6152:7154 7178:8180 8204:9206 9230:10232 10256:11258 11282:12284 12308:13310 13334:14336 14360:15359 15362:16361" ht="21" x14ac:dyDescent="0.2">
      <c r="A12" s="13" t="s">
        <v>54</v>
      </c>
      <c r="C12" s="3">
        <v>221500000</v>
      </c>
      <c r="E12" s="3">
        <v>2938204117850</v>
      </c>
      <c r="G12" s="3">
        <v>3826505685050</v>
      </c>
      <c r="I12" s="3">
        <v>500000</v>
      </c>
      <c r="K12" s="3">
        <v>10120890364</v>
      </c>
      <c r="M12" s="3">
        <v>0</v>
      </c>
      <c r="O12" s="3">
        <v>0</v>
      </c>
      <c r="Q12" s="3">
        <v>222000000</v>
      </c>
      <c r="S12" s="3">
        <v>29250</v>
      </c>
      <c r="U12" s="3">
        <v>2948325008214</v>
      </c>
      <c r="W12" s="3">
        <v>6443305245000</v>
      </c>
      <c r="Y12" s="1">
        <v>0.18623208248597256</v>
      </c>
    </row>
    <row r="13" spans="1:1022 1025:2048 2051:3050 3074:4076 4100:5102 5126:6128 6152:7154 7178:8180 8204:9206 9230:10232 10256:11258 11282:12284 12308:13310 13334:14336 14360:15359 15362:16361" ht="21" x14ac:dyDescent="0.2">
      <c r="A13" s="13" t="s">
        <v>55</v>
      </c>
      <c r="C13" s="3">
        <v>14392108</v>
      </c>
      <c r="E13" s="3">
        <v>462031997856</v>
      </c>
      <c r="G13" s="3">
        <v>626501196816.36902</v>
      </c>
      <c r="I13" s="3">
        <v>7607892</v>
      </c>
      <c r="K13" s="3">
        <v>507327990614</v>
      </c>
      <c r="M13" s="3">
        <v>0</v>
      </c>
      <c r="O13" s="3">
        <v>0</v>
      </c>
      <c r="Q13" s="3">
        <v>22000000</v>
      </c>
      <c r="S13" s="3">
        <v>67730</v>
      </c>
      <c r="U13" s="3">
        <v>969359988470</v>
      </c>
      <c r="W13" s="3">
        <v>1478541836200</v>
      </c>
      <c r="Y13" s="1">
        <v>4.2734577166250606E-2</v>
      </c>
    </row>
    <row r="14" spans="1:1022 1025:2048 2051:3050 3074:4076 4100:5102 5126:6128 6152:7154 7178:8180 8204:9206 9230:10232 10256:11258 11282:12284 12308:13310 13334:14336 14360:15359 15362:16361" ht="21" x14ac:dyDescent="0.2">
      <c r="A14" s="13" t="s">
        <v>56</v>
      </c>
      <c r="C14" s="3">
        <v>4591828</v>
      </c>
      <c r="E14" s="3">
        <v>109839665635</v>
      </c>
      <c r="G14" s="3">
        <v>274427946802.599</v>
      </c>
      <c r="I14" s="3">
        <v>3411420</v>
      </c>
      <c r="K14" s="3">
        <v>318114967109</v>
      </c>
      <c r="M14" s="3">
        <v>0</v>
      </c>
      <c r="O14" s="3">
        <v>0</v>
      </c>
      <c r="Q14" s="3">
        <v>8003248</v>
      </c>
      <c r="S14" s="3">
        <v>96080</v>
      </c>
      <c r="U14" s="3">
        <v>427954632744</v>
      </c>
      <c r="W14" s="3">
        <v>763008068355.59705</v>
      </c>
      <c r="Y14" s="1">
        <v>2.205336797193164E-2</v>
      </c>
      <c r="AX14" s="15"/>
      <c r="BA14" s="13"/>
      <c r="BY14" s="15"/>
      <c r="CB14" s="13"/>
      <c r="CZ14" s="15"/>
      <c r="DC14" s="13"/>
      <c r="EA14" s="15"/>
      <c r="ED14" s="13"/>
      <c r="FB14" s="15"/>
      <c r="FE14" s="13"/>
      <c r="GC14" s="15"/>
      <c r="GF14" s="13"/>
      <c r="HD14" s="15"/>
      <c r="HG14" s="13"/>
      <c r="IE14" s="15"/>
      <c r="IH14" s="13"/>
      <c r="JF14" s="15"/>
      <c r="JI14" s="13"/>
      <c r="KG14" s="15"/>
      <c r="KJ14" s="13"/>
      <c r="LH14" s="15"/>
      <c r="LK14" s="13"/>
      <c r="MI14" s="15"/>
      <c r="ML14" s="13"/>
      <c r="NJ14" s="15"/>
      <c r="NM14" s="13"/>
      <c r="OK14" s="15"/>
      <c r="ON14" s="13"/>
      <c r="PL14" s="15"/>
      <c r="PO14" s="13"/>
      <c r="QM14" s="15"/>
      <c r="QP14" s="13"/>
      <c r="RN14" s="15"/>
      <c r="RQ14" s="13"/>
      <c r="SO14" s="15"/>
      <c r="SR14" s="13"/>
      <c r="TP14" s="15"/>
      <c r="TS14" s="13"/>
      <c r="UQ14" s="15"/>
      <c r="UT14" s="13"/>
      <c r="VR14" s="15"/>
      <c r="VU14" s="13"/>
      <c r="WS14" s="15"/>
      <c r="WV14" s="13"/>
      <c r="XT14" s="15"/>
      <c r="XW14" s="13"/>
      <c r="YU14" s="15"/>
      <c r="YX14" s="13"/>
      <c r="ZV14" s="15"/>
      <c r="ZY14" s="13"/>
      <c r="AAW14" s="15"/>
      <c r="AAZ14" s="13"/>
      <c r="ABX14" s="15"/>
      <c r="ACA14" s="13"/>
      <c r="ACY14" s="15"/>
      <c r="ADB14" s="13"/>
      <c r="ADZ14" s="15"/>
      <c r="AEC14" s="13"/>
      <c r="AFA14" s="15"/>
      <c r="AFD14" s="13"/>
      <c r="AGB14" s="15"/>
      <c r="AGE14" s="13"/>
      <c r="AHC14" s="15"/>
      <c r="AHF14" s="13"/>
      <c r="AID14" s="15"/>
      <c r="AIG14" s="13"/>
      <c r="AJE14" s="15"/>
      <c r="AJH14" s="13"/>
      <c r="AKF14" s="15"/>
      <c r="AKI14" s="13"/>
      <c r="ALG14" s="15"/>
      <c r="ALJ14" s="13"/>
      <c r="AMH14" s="15"/>
      <c r="AMK14" s="13"/>
      <c r="ANI14" s="15"/>
      <c r="ANL14" s="13"/>
      <c r="AOJ14" s="15"/>
      <c r="AOM14" s="13"/>
      <c r="APK14" s="15"/>
      <c r="APN14" s="13"/>
      <c r="AQL14" s="15"/>
      <c r="AQO14" s="13"/>
      <c r="ARM14" s="15"/>
      <c r="ARP14" s="13"/>
      <c r="ASN14" s="15"/>
      <c r="ASQ14" s="13"/>
      <c r="ATO14" s="15"/>
      <c r="ATR14" s="13"/>
      <c r="AUP14" s="15"/>
      <c r="AUS14" s="13"/>
      <c r="AVQ14" s="15"/>
      <c r="AVT14" s="13"/>
      <c r="AWR14" s="15"/>
      <c r="AWU14" s="13"/>
      <c r="AXS14" s="15"/>
      <c r="AXV14" s="13"/>
      <c r="AYT14" s="15"/>
      <c r="AYW14" s="13"/>
      <c r="AZU14" s="15"/>
      <c r="AZX14" s="13"/>
      <c r="BAV14" s="15"/>
      <c r="BAY14" s="13"/>
      <c r="BBW14" s="15"/>
      <c r="BBZ14" s="13"/>
      <c r="BCX14" s="15"/>
      <c r="BDA14" s="13"/>
      <c r="BDY14" s="15"/>
      <c r="BEB14" s="13"/>
      <c r="BEZ14" s="15"/>
      <c r="BFC14" s="13"/>
      <c r="BGA14" s="15"/>
      <c r="BGD14" s="13"/>
      <c r="BHB14" s="15"/>
      <c r="BHE14" s="13"/>
      <c r="BIC14" s="15"/>
      <c r="BIF14" s="13"/>
      <c r="BJD14" s="15"/>
      <c r="BJG14" s="13"/>
      <c r="BKE14" s="15"/>
      <c r="BKH14" s="13"/>
      <c r="BLF14" s="15"/>
      <c r="BLI14" s="13"/>
      <c r="BMG14" s="15"/>
      <c r="BMJ14" s="13"/>
      <c r="BNH14" s="15"/>
      <c r="BNK14" s="13"/>
      <c r="BOI14" s="15"/>
      <c r="BOL14" s="13"/>
      <c r="BPJ14" s="15"/>
      <c r="BPM14" s="13"/>
      <c r="BQK14" s="15"/>
      <c r="BQN14" s="13"/>
      <c r="BRL14" s="15"/>
      <c r="BRO14" s="13"/>
      <c r="BSM14" s="15"/>
      <c r="BSP14" s="13"/>
      <c r="BTN14" s="15"/>
      <c r="BTQ14" s="13"/>
      <c r="BUO14" s="15"/>
      <c r="BUR14" s="13"/>
      <c r="BVP14" s="15"/>
      <c r="BVS14" s="13"/>
      <c r="BWQ14" s="15"/>
      <c r="BWT14" s="13"/>
      <c r="BXR14" s="15"/>
      <c r="BXU14" s="13"/>
      <c r="BYS14" s="15"/>
      <c r="BYV14" s="13"/>
      <c r="BZT14" s="15"/>
      <c r="BZW14" s="13"/>
      <c r="CAU14" s="15"/>
      <c r="CAX14" s="13"/>
      <c r="CBV14" s="15"/>
      <c r="CBY14" s="13"/>
      <c r="CCW14" s="15"/>
      <c r="CCZ14" s="13"/>
      <c r="CDX14" s="15"/>
      <c r="CEA14" s="13"/>
      <c r="CEY14" s="15"/>
      <c r="CFB14" s="13"/>
      <c r="CFZ14" s="15"/>
      <c r="CGC14" s="13"/>
      <c r="CHA14" s="15"/>
      <c r="CHD14" s="13"/>
      <c r="CIB14" s="15"/>
      <c r="CIE14" s="13"/>
      <c r="CJC14" s="15"/>
      <c r="CJF14" s="13"/>
      <c r="CKD14" s="15"/>
      <c r="CKG14" s="13"/>
      <c r="CLE14" s="15"/>
      <c r="CLH14" s="13"/>
      <c r="CMF14" s="15"/>
      <c r="CMI14" s="13"/>
      <c r="CNG14" s="15"/>
      <c r="CNJ14" s="13"/>
      <c r="COH14" s="15"/>
      <c r="COK14" s="13"/>
      <c r="CPI14" s="15"/>
      <c r="CPL14" s="13"/>
      <c r="CQJ14" s="15"/>
      <c r="CQM14" s="13"/>
      <c r="CRK14" s="15"/>
      <c r="CRN14" s="13"/>
      <c r="CSL14" s="15"/>
      <c r="CSO14" s="13"/>
      <c r="CTM14" s="15"/>
      <c r="CTP14" s="13"/>
      <c r="CUN14" s="15"/>
      <c r="CUQ14" s="13"/>
      <c r="CVO14" s="15"/>
      <c r="CVR14" s="13"/>
      <c r="CWP14" s="15"/>
      <c r="CWS14" s="13"/>
      <c r="CXQ14" s="15"/>
      <c r="CXT14" s="13"/>
      <c r="CYR14" s="15"/>
      <c r="CYU14" s="13"/>
      <c r="CZS14" s="15"/>
      <c r="CZV14" s="13"/>
      <c r="DAT14" s="15"/>
      <c r="DAW14" s="13"/>
      <c r="DBU14" s="15"/>
      <c r="DBX14" s="13"/>
      <c r="DCV14" s="15"/>
      <c r="DCY14" s="13"/>
      <c r="DDW14" s="15"/>
      <c r="DDZ14" s="13"/>
      <c r="DEX14" s="15"/>
      <c r="DFA14" s="13"/>
      <c r="DFY14" s="15"/>
      <c r="DGB14" s="13"/>
      <c r="DGZ14" s="15"/>
      <c r="DHC14" s="13"/>
      <c r="DIA14" s="15"/>
      <c r="DID14" s="13"/>
      <c r="DJB14" s="15"/>
      <c r="DJE14" s="13"/>
      <c r="DKC14" s="15"/>
      <c r="DKF14" s="13"/>
      <c r="DLD14" s="15"/>
      <c r="DLG14" s="13"/>
      <c r="DME14" s="15"/>
      <c r="DMH14" s="13"/>
      <c r="DNF14" s="15"/>
      <c r="DNI14" s="13"/>
      <c r="DOG14" s="15"/>
      <c r="DOJ14" s="13"/>
      <c r="DPH14" s="15"/>
      <c r="DPK14" s="13"/>
      <c r="DQI14" s="15"/>
      <c r="DQL14" s="13"/>
      <c r="DRJ14" s="15"/>
      <c r="DRM14" s="13"/>
      <c r="DSK14" s="15"/>
      <c r="DSN14" s="13"/>
      <c r="DTL14" s="15"/>
      <c r="DTO14" s="13"/>
      <c r="DUM14" s="15"/>
      <c r="DUP14" s="13"/>
      <c r="DVN14" s="15"/>
      <c r="DVQ14" s="13"/>
      <c r="DWO14" s="15"/>
      <c r="DWR14" s="13"/>
      <c r="DXP14" s="15"/>
      <c r="DXS14" s="13"/>
      <c r="DYQ14" s="15"/>
      <c r="DYT14" s="13"/>
      <c r="DZR14" s="15"/>
      <c r="DZU14" s="13"/>
      <c r="EAS14" s="15"/>
      <c r="EAV14" s="13"/>
      <c r="EBT14" s="15"/>
      <c r="EBW14" s="13"/>
      <c r="ECU14" s="15"/>
      <c r="ECX14" s="13"/>
      <c r="EDV14" s="15"/>
      <c r="EDY14" s="13"/>
      <c r="EEW14" s="15"/>
      <c r="EEZ14" s="13"/>
      <c r="EFX14" s="15"/>
      <c r="EGA14" s="13"/>
      <c r="EGY14" s="15"/>
      <c r="EHB14" s="13"/>
      <c r="EHZ14" s="15"/>
      <c r="EIC14" s="13"/>
      <c r="EJA14" s="15"/>
      <c r="EJD14" s="13"/>
      <c r="EKB14" s="15"/>
      <c r="EKE14" s="13"/>
      <c r="ELC14" s="15"/>
      <c r="ELF14" s="13"/>
      <c r="EMD14" s="15"/>
      <c r="EMG14" s="13"/>
      <c r="ENE14" s="15"/>
      <c r="ENH14" s="13"/>
      <c r="EOF14" s="15"/>
      <c r="EOI14" s="13"/>
      <c r="EPG14" s="15"/>
      <c r="EPJ14" s="13"/>
      <c r="EQH14" s="15"/>
      <c r="EQK14" s="13"/>
      <c r="ERI14" s="15"/>
      <c r="ERL14" s="13"/>
      <c r="ESJ14" s="15"/>
      <c r="ESM14" s="13"/>
      <c r="ETK14" s="15"/>
      <c r="ETN14" s="13"/>
      <c r="EUL14" s="15"/>
      <c r="EUO14" s="13"/>
      <c r="EVM14" s="15"/>
      <c r="EVP14" s="13"/>
      <c r="EWN14" s="15"/>
      <c r="EWQ14" s="13"/>
      <c r="EXO14" s="15"/>
      <c r="EXR14" s="13"/>
      <c r="EYP14" s="15"/>
      <c r="EYS14" s="13"/>
      <c r="EZQ14" s="15"/>
      <c r="EZT14" s="13"/>
      <c r="FAR14" s="15"/>
      <c r="FAU14" s="13"/>
      <c r="FBS14" s="15"/>
      <c r="FBV14" s="13"/>
      <c r="FCT14" s="15"/>
      <c r="FCW14" s="13"/>
      <c r="FDU14" s="15"/>
      <c r="FDX14" s="13"/>
      <c r="FEV14" s="15"/>
      <c r="FEY14" s="13"/>
      <c r="FFW14" s="15"/>
      <c r="FFZ14" s="13"/>
      <c r="FGX14" s="15"/>
      <c r="FHA14" s="13"/>
      <c r="FHY14" s="15"/>
      <c r="FIB14" s="13"/>
      <c r="FIZ14" s="15"/>
      <c r="FJC14" s="13"/>
      <c r="FKA14" s="15"/>
      <c r="FKD14" s="13"/>
      <c r="FLB14" s="15"/>
      <c r="FLE14" s="13"/>
      <c r="FMC14" s="15"/>
      <c r="FMF14" s="13"/>
      <c r="FND14" s="15"/>
      <c r="FNG14" s="13"/>
      <c r="FOE14" s="15"/>
      <c r="FOH14" s="13"/>
      <c r="FPF14" s="15"/>
      <c r="FPI14" s="13"/>
      <c r="FQG14" s="15"/>
      <c r="FQJ14" s="13"/>
      <c r="FRH14" s="15"/>
      <c r="FRK14" s="13"/>
      <c r="FSI14" s="15"/>
      <c r="FSL14" s="13"/>
      <c r="FTJ14" s="15"/>
      <c r="FTM14" s="13"/>
      <c r="FUK14" s="15"/>
      <c r="FUN14" s="13"/>
      <c r="FVL14" s="15"/>
      <c r="FVO14" s="13"/>
      <c r="FWM14" s="15"/>
      <c r="FWP14" s="13"/>
      <c r="FXN14" s="15"/>
      <c r="FXQ14" s="13"/>
      <c r="FYO14" s="15"/>
      <c r="FYR14" s="13"/>
      <c r="FZP14" s="15"/>
      <c r="FZS14" s="13"/>
      <c r="GAQ14" s="15"/>
      <c r="GAT14" s="13"/>
      <c r="GBR14" s="15"/>
      <c r="GBU14" s="13"/>
      <c r="GCS14" s="15"/>
      <c r="GCV14" s="13"/>
      <c r="GDT14" s="15"/>
      <c r="GDW14" s="13"/>
      <c r="GEU14" s="15"/>
      <c r="GEX14" s="13"/>
      <c r="GFV14" s="15"/>
      <c r="GFY14" s="13"/>
      <c r="GGW14" s="15"/>
      <c r="GGZ14" s="13"/>
      <c r="GHX14" s="15"/>
      <c r="GIA14" s="13"/>
      <c r="GIY14" s="15"/>
      <c r="GJB14" s="13"/>
      <c r="GJZ14" s="15"/>
      <c r="GKC14" s="13"/>
      <c r="GLA14" s="15"/>
      <c r="GLD14" s="13"/>
      <c r="GMB14" s="15"/>
      <c r="GME14" s="13"/>
      <c r="GNC14" s="15"/>
      <c r="GNF14" s="13"/>
      <c r="GOD14" s="15"/>
      <c r="GOG14" s="13"/>
      <c r="GPE14" s="15"/>
      <c r="GPH14" s="13"/>
      <c r="GQF14" s="15"/>
      <c r="GQI14" s="13"/>
      <c r="GRG14" s="15"/>
      <c r="GRJ14" s="13"/>
      <c r="GSH14" s="15"/>
      <c r="GSK14" s="13"/>
      <c r="GTI14" s="15"/>
      <c r="GTL14" s="13"/>
      <c r="GUJ14" s="15"/>
      <c r="GUM14" s="13"/>
      <c r="GVK14" s="15"/>
      <c r="GVN14" s="13"/>
      <c r="GWL14" s="15"/>
      <c r="GWO14" s="13"/>
      <c r="GXM14" s="15"/>
      <c r="GXP14" s="13"/>
      <c r="GYN14" s="15"/>
      <c r="GYQ14" s="13"/>
      <c r="GZO14" s="15"/>
      <c r="GZR14" s="13"/>
      <c r="HAP14" s="15"/>
      <c r="HAS14" s="13"/>
      <c r="HBQ14" s="15"/>
      <c r="HBT14" s="13"/>
      <c r="HCR14" s="15"/>
      <c r="HCU14" s="13"/>
      <c r="HDS14" s="15"/>
      <c r="HDV14" s="13"/>
      <c r="HET14" s="15"/>
      <c r="HEW14" s="13"/>
      <c r="HFU14" s="15"/>
      <c r="HFX14" s="13"/>
      <c r="HGV14" s="15"/>
      <c r="HGY14" s="13"/>
      <c r="HHW14" s="15"/>
      <c r="HHZ14" s="13"/>
      <c r="HIX14" s="15"/>
      <c r="HJA14" s="13"/>
      <c r="HJY14" s="15"/>
      <c r="HKB14" s="13"/>
      <c r="HKZ14" s="15"/>
      <c r="HLC14" s="13"/>
      <c r="HMA14" s="15"/>
      <c r="HMD14" s="13"/>
      <c r="HNB14" s="15"/>
      <c r="HNE14" s="13"/>
      <c r="HOC14" s="15"/>
      <c r="HOF14" s="13"/>
      <c r="HPD14" s="15"/>
      <c r="HPG14" s="13"/>
      <c r="HQE14" s="15"/>
      <c r="HQH14" s="13"/>
      <c r="HRF14" s="15"/>
      <c r="HRI14" s="13"/>
      <c r="HSG14" s="15"/>
      <c r="HSJ14" s="13"/>
      <c r="HTH14" s="15"/>
      <c r="HTK14" s="13"/>
      <c r="HUI14" s="15"/>
      <c r="HUL14" s="13"/>
      <c r="HVJ14" s="15"/>
      <c r="HVM14" s="13"/>
      <c r="HWK14" s="15"/>
      <c r="HWN14" s="13"/>
      <c r="HXL14" s="15"/>
      <c r="HXO14" s="13"/>
      <c r="HYM14" s="15"/>
      <c r="HYP14" s="13"/>
      <c r="HZN14" s="15"/>
      <c r="HZQ14" s="13"/>
      <c r="IAO14" s="15"/>
      <c r="IAR14" s="13"/>
      <c r="IBP14" s="15"/>
      <c r="IBS14" s="13"/>
      <c r="ICQ14" s="15"/>
      <c r="ICT14" s="13"/>
      <c r="IDR14" s="15"/>
      <c r="IDU14" s="13"/>
      <c r="IES14" s="15"/>
      <c r="IEV14" s="13"/>
      <c r="IFT14" s="15"/>
      <c r="IFW14" s="13"/>
      <c r="IGU14" s="15"/>
      <c r="IGX14" s="13"/>
      <c r="IHV14" s="15"/>
      <c r="IHY14" s="13"/>
      <c r="IIW14" s="15"/>
      <c r="IIZ14" s="13"/>
      <c r="IJX14" s="15"/>
      <c r="IKA14" s="13"/>
      <c r="IKY14" s="15"/>
      <c r="ILB14" s="13"/>
      <c r="ILZ14" s="15"/>
      <c r="IMC14" s="13"/>
      <c r="INA14" s="15"/>
      <c r="IND14" s="13"/>
      <c r="IOB14" s="15"/>
      <c r="IOE14" s="13"/>
      <c r="IPC14" s="15"/>
      <c r="IPF14" s="13"/>
      <c r="IQD14" s="15"/>
      <c r="IQG14" s="13"/>
      <c r="IRE14" s="15"/>
      <c r="IRH14" s="13"/>
      <c r="ISF14" s="15"/>
      <c r="ISI14" s="13"/>
      <c r="ITG14" s="15"/>
      <c r="ITJ14" s="13"/>
      <c r="IUH14" s="15"/>
      <c r="IUK14" s="13"/>
      <c r="IVI14" s="15"/>
      <c r="IVL14" s="13"/>
      <c r="IWJ14" s="15"/>
      <c r="IWM14" s="13"/>
      <c r="IXK14" s="15"/>
      <c r="IXN14" s="13"/>
      <c r="IYL14" s="15"/>
      <c r="IYO14" s="13"/>
      <c r="IZM14" s="15"/>
      <c r="IZP14" s="13"/>
      <c r="JAN14" s="15"/>
      <c r="JAQ14" s="13"/>
      <c r="JBO14" s="15"/>
      <c r="JBR14" s="13"/>
      <c r="JCP14" s="15"/>
      <c r="JCS14" s="13"/>
      <c r="JDQ14" s="15"/>
      <c r="JDT14" s="13"/>
      <c r="JER14" s="15"/>
      <c r="JEU14" s="13"/>
      <c r="JFS14" s="15"/>
      <c r="JFV14" s="13"/>
      <c r="JGT14" s="15"/>
      <c r="JGW14" s="13"/>
      <c r="JHU14" s="15"/>
      <c r="JHX14" s="13"/>
      <c r="JIV14" s="15"/>
      <c r="JIY14" s="13"/>
      <c r="JJW14" s="15"/>
      <c r="JJZ14" s="13"/>
      <c r="JKX14" s="15"/>
      <c r="JLA14" s="13"/>
      <c r="JLY14" s="15"/>
      <c r="JMB14" s="13"/>
      <c r="JMZ14" s="15"/>
      <c r="JNC14" s="13"/>
      <c r="JOA14" s="15"/>
      <c r="JOD14" s="13"/>
      <c r="JPB14" s="15"/>
      <c r="JPE14" s="13"/>
      <c r="JQC14" s="15"/>
      <c r="JQF14" s="13"/>
      <c r="JRD14" s="15"/>
      <c r="JRG14" s="13"/>
      <c r="JSE14" s="15"/>
      <c r="JSH14" s="13"/>
      <c r="JTF14" s="15"/>
      <c r="JTI14" s="13"/>
      <c r="JUG14" s="15"/>
      <c r="JUJ14" s="13"/>
      <c r="JVH14" s="15"/>
      <c r="JVK14" s="13"/>
      <c r="JWI14" s="15"/>
      <c r="JWL14" s="13"/>
      <c r="JXJ14" s="15"/>
      <c r="JXM14" s="13"/>
      <c r="JYK14" s="15"/>
      <c r="JYN14" s="13"/>
      <c r="JZL14" s="15"/>
      <c r="JZO14" s="13"/>
      <c r="KAM14" s="15"/>
      <c r="KAP14" s="13"/>
      <c r="KBN14" s="15"/>
      <c r="KBQ14" s="13"/>
      <c r="KCO14" s="15"/>
      <c r="KCR14" s="13"/>
      <c r="KDP14" s="15"/>
      <c r="KDS14" s="13"/>
      <c r="KEQ14" s="15"/>
      <c r="KET14" s="13"/>
      <c r="KFR14" s="15"/>
      <c r="KFU14" s="13"/>
      <c r="KGS14" s="15"/>
      <c r="KGV14" s="13"/>
      <c r="KHT14" s="15"/>
      <c r="KHW14" s="13"/>
      <c r="KIU14" s="15"/>
      <c r="KIX14" s="13"/>
      <c r="KJV14" s="15"/>
      <c r="KJY14" s="13"/>
      <c r="KKW14" s="15"/>
      <c r="KKZ14" s="13"/>
      <c r="KLX14" s="15"/>
      <c r="KMA14" s="13"/>
      <c r="KMY14" s="15"/>
      <c r="KNB14" s="13"/>
      <c r="KNZ14" s="15"/>
      <c r="KOC14" s="13"/>
      <c r="KPA14" s="15"/>
      <c r="KPD14" s="13"/>
      <c r="KQB14" s="15"/>
      <c r="KQE14" s="13"/>
      <c r="KRC14" s="15"/>
      <c r="KRF14" s="13"/>
      <c r="KSD14" s="15"/>
      <c r="KSG14" s="13"/>
      <c r="KTE14" s="15"/>
      <c r="KTH14" s="13"/>
      <c r="KUF14" s="15"/>
      <c r="KUI14" s="13"/>
      <c r="KVG14" s="15"/>
      <c r="KVJ14" s="13"/>
      <c r="KWH14" s="15"/>
      <c r="KWK14" s="13"/>
      <c r="KXI14" s="15"/>
      <c r="KXL14" s="13"/>
      <c r="KYJ14" s="15"/>
      <c r="KYM14" s="13"/>
      <c r="KZK14" s="15"/>
      <c r="KZN14" s="13"/>
      <c r="LAL14" s="15"/>
      <c r="LAO14" s="13"/>
      <c r="LBM14" s="15"/>
      <c r="LBP14" s="13"/>
      <c r="LCN14" s="15"/>
      <c r="LCQ14" s="13"/>
      <c r="LDO14" s="15"/>
      <c r="LDR14" s="13"/>
      <c r="LEP14" s="15"/>
      <c r="LES14" s="13"/>
      <c r="LFQ14" s="15"/>
      <c r="LFT14" s="13"/>
      <c r="LGR14" s="15"/>
      <c r="LGU14" s="13"/>
      <c r="LHS14" s="15"/>
      <c r="LHV14" s="13"/>
      <c r="LIT14" s="15"/>
      <c r="LIW14" s="13"/>
      <c r="LJU14" s="15"/>
      <c r="LJX14" s="13"/>
      <c r="LKV14" s="15"/>
      <c r="LKY14" s="13"/>
      <c r="LLW14" s="15"/>
      <c r="LLZ14" s="13"/>
      <c r="LMX14" s="15"/>
      <c r="LNA14" s="13"/>
      <c r="LNY14" s="15"/>
      <c r="LOB14" s="13"/>
      <c r="LOZ14" s="15"/>
      <c r="LPC14" s="13"/>
      <c r="LQA14" s="15"/>
      <c r="LQD14" s="13"/>
      <c r="LRB14" s="15"/>
      <c r="LRE14" s="13"/>
      <c r="LSC14" s="15"/>
      <c r="LSF14" s="13"/>
      <c r="LTD14" s="15"/>
      <c r="LTG14" s="13"/>
      <c r="LUE14" s="15"/>
      <c r="LUH14" s="13"/>
      <c r="LVF14" s="15"/>
      <c r="LVI14" s="13"/>
      <c r="LWG14" s="15"/>
      <c r="LWJ14" s="13"/>
      <c r="LXH14" s="15"/>
      <c r="LXK14" s="13"/>
      <c r="LYI14" s="15"/>
      <c r="LYL14" s="13"/>
      <c r="LZJ14" s="15"/>
      <c r="LZM14" s="13"/>
      <c r="MAK14" s="15"/>
      <c r="MAN14" s="13"/>
      <c r="MBL14" s="15"/>
      <c r="MBO14" s="13"/>
      <c r="MCM14" s="15"/>
      <c r="MCP14" s="13"/>
      <c r="MDN14" s="15"/>
      <c r="MDQ14" s="13"/>
      <c r="MEO14" s="15"/>
      <c r="MER14" s="13"/>
      <c r="MFP14" s="15"/>
      <c r="MFS14" s="13"/>
      <c r="MGQ14" s="15"/>
      <c r="MGT14" s="13"/>
      <c r="MHR14" s="15"/>
      <c r="MHU14" s="13"/>
      <c r="MIS14" s="15"/>
      <c r="MIV14" s="13"/>
      <c r="MJT14" s="15"/>
      <c r="MJW14" s="13"/>
      <c r="MKU14" s="15"/>
      <c r="MKX14" s="13"/>
      <c r="MLV14" s="15"/>
      <c r="MLY14" s="13"/>
      <c r="MMW14" s="15"/>
      <c r="MMZ14" s="13"/>
      <c r="MNX14" s="15"/>
      <c r="MOA14" s="13"/>
      <c r="MOY14" s="15"/>
      <c r="MPB14" s="13"/>
      <c r="MPZ14" s="15"/>
      <c r="MQC14" s="13"/>
      <c r="MRA14" s="15"/>
      <c r="MRD14" s="13"/>
      <c r="MSB14" s="15"/>
      <c r="MSE14" s="13"/>
      <c r="MTC14" s="15"/>
      <c r="MTF14" s="13"/>
      <c r="MUD14" s="15"/>
      <c r="MUG14" s="13"/>
      <c r="MVE14" s="15"/>
      <c r="MVH14" s="13"/>
      <c r="MWF14" s="15"/>
      <c r="MWI14" s="13"/>
      <c r="MXG14" s="15"/>
      <c r="MXJ14" s="13"/>
      <c r="MYH14" s="15"/>
      <c r="MYK14" s="13"/>
      <c r="MZI14" s="15"/>
      <c r="MZL14" s="13"/>
      <c r="NAJ14" s="15"/>
      <c r="NAM14" s="13"/>
      <c r="NBK14" s="15"/>
      <c r="NBN14" s="13"/>
      <c r="NCL14" s="15"/>
      <c r="NCO14" s="13"/>
      <c r="NDM14" s="15"/>
      <c r="NDP14" s="13"/>
      <c r="NEN14" s="15"/>
      <c r="NEQ14" s="13"/>
      <c r="NFO14" s="15"/>
      <c r="NFR14" s="13"/>
      <c r="NGP14" s="15"/>
      <c r="NGS14" s="13"/>
      <c r="NHQ14" s="15"/>
      <c r="NHT14" s="13"/>
      <c r="NIR14" s="15"/>
      <c r="NIU14" s="13"/>
      <c r="NJS14" s="15"/>
      <c r="NJV14" s="13"/>
      <c r="NKT14" s="15"/>
      <c r="NKW14" s="13"/>
      <c r="NLU14" s="15"/>
      <c r="NLX14" s="13"/>
      <c r="NMV14" s="15"/>
      <c r="NMY14" s="13"/>
      <c r="NNW14" s="15"/>
      <c r="NNZ14" s="13"/>
      <c r="NOX14" s="15"/>
      <c r="NPA14" s="13"/>
      <c r="NPY14" s="15"/>
      <c r="NQB14" s="13"/>
      <c r="NQZ14" s="15"/>
      <c r="NRC14" s="13"/>
      <c r="NSA14" s="15"/>
      <c r="NSD14" s="13"/>
      <c r="NTB14" s="15"/>
      <c r="NTE14" s="13"/>
      <c r="NUC14" s="15"/>
      <c r="NUF14" s="13"/>
      <c r="NVD14" s="15"/>
      <c r="NVG14" s="13"/>
      <c r="NWE14" s="15"/>
      <c r="NWH14" s="13"/>
      <c r="NXF14" s="15"/>
      <c r="NXI14" s="13"/>
      <c r="NYG14" s="15"/>
      <c r="NYJ14" s="13"/>
      <c r="NZH14" s="15"/>
      <c r="NZK14" s="13"/>
      <c r="OAI14" s="15"/>
      <c r="OAL14" s="13"/>
      <c r="OBJ14" s="15"/>
      <c r="OBM14" s="13"/>
      <c r="OCK14" s="15"/>
      <c r="OCN14" s="13"/>
      <c r="ODL14" s="15"/>
      <c r="ODO14" s="13"/>
      <c r="OEM14" s="15"/>
      <c r="OEP14" s="13"/>
      <c r="OFN14" s="15"/>
      <c r="OFQ14" s="13"/>
      <c r="OGO14" s="15"/>
      <c r="OGR14" s="13"/>
      <c r="OHP14" s="15"/>
      <c r="OHS14" s="13"/>
      <c r="OIQ14" s="15"/>
      <c r="OIT14" s="13"/>
      <c r="OJR14" s="15"/>
      <c r="OJU14" s="13"/>
      <c r="OKS14" s="15"/>
      <c r="OKV14" s="13"/>
      <c r="OLT14" s="15"/>
      <c r="OLW14" s="13"/>
      <c r="OMU14" s="15"/>
      <c r="OMX14" s="13"/>
      <c r="ONV14" s="15"/>
      <c r="ONY14" s="13"/>
      <c r="OOW14" s="15"/>
      <c r="OOZ14" s="13"/>
      <c r="OPX14" s="15"/>
      <c r="OQA14" s="13"/>
      <c r="OQY14" s="15"/>
      <c r="ORB14" s="13"/>
      <c r="ORZ14" s="15"/>
      <c r="OSC14" s="13"/>
      <c r="OTA14" s="15"/>
      <c r="OTD14" s="13"/>
      <c r="OUB14" s="15"/>
      <c r="OUE14" s="13"/>
      <c r="OVC14" s="15"/>
      <c r="OVF14" s="13"/>
      <c r="OWD14" s="15"/>
      <c r="OWG14" s="13"/>
      <c r="OXE14" s="15"/>
      <c r="OXH14" s="13"/>
      <c r="OYF14" s="15"/>
      <c r="OYI14" s="13"/>
      <c r="OZG14" s="15"/>
      <c r="OZJ14" s="13"/>
      <c r="PAH14" s="15"/>
      <c r="PAK14" s="13"/>
      <c r="PBI14" s="15"/>
      <c r="PBL14" s="13"/>
      <c r="PCJ14" s="15"/>
      <c r="PCM14" s="13"/>
      <c r="PDK14" s="15"/>
      <c r="PDN14" s="13"/>
      <c r="PEL14" s="15"/>
      <c r="PEO14" s="13"/>
      <c r="PFM14" s="15"/>
      <c r="PFP14" s="13"/>
      <c r="PGN14" s="15"/>
      <c r="PGQ14" s="13"/>
      <c r="PHO14" s="15"/>
      <c r="PHR14" s="13"/>
      <c r="PIP14" s="15"/>
      <c r="PIS14" s="13"/>
      <c r="PJQ14" s="15"/>
      <c r="PJT14" s="13"/>
      <c r="PKR14" s="15"/>
      <c r="PKU14" s="13"/>
      <c r="PLS14" s="15"/>
      <c r="PLV14" s="13"/>
      <c r="PMT14" s="15"/>
      <c r="PMW14" s="13"/>
      <c r="PNU14" s="15"/>
      <c r="PNX14" s="13"/>
      <c r="POV14" s="15"/>
      <c r="POY14" s="13"/>
      <c r="PPW14" s="15"/>
      <c r="PPZ14" s="13"/>
      <c r="PQX14" s="15"/>
      <c r="PRA14" s="13"/>
      <c r="PRY14" s="15"/>
      <c r="PSB14" s="13"/>
      <c r="PSZ14" s="15"/>
      <c r="PTC14" s="13"/>
      <c r="PUA14" s="15"/>
      <c r="PUD14" s="13"/>
      <c r="PVB14" s="15"/>
      <c r="PVE14" s="13"/>
      <c r="PWC14" s="15"/>
      <c r="PWF14" s="13"/>
      <c r="PXD14" s="15"/>
      <c r="PXG14" s="13"/>
      <c r="PYE14" s="15"/>
      <c r="PYH14" s="13"/>
      <c r="PZF14" s="15"/>
      <c r="PZI14" s="13"/>
      <c r="QAG14" s="15"/>
      <c r="QAJ14" s="13"/>
      <c r="QBH14" s="15"/>
      <c r="QBK14" s="13"/>
      <c r="QCI14" s="15"/>
      <c r="QCL14" s="13"/>
      <c r="QDJ14" s="15"/>
      <c r="QDM14" s="13"/>
      <c r="QEK14" s="15"/>
      <c r="QEN14" s="13"/>
      <c r="QFL14" s="15"/>
      <c r="QFO14" s="13"/>
      <c r="QGM14" s="15"/>
      <c r="QGP14" s="13"/>
      <c r="QHN14" s="15"/>
      <c r="QHQ14" s="13"/>
      <c r="QIO14" s="15"/>
      <c r="QIR14" s="13"/>
      <c r="QJP14" s="15"/>
      <c r="QJS14" s="13"/>
      <c r="QKQ14" s="15"/>
      <c r="QKT14" s="13"/>
      <c r="QLR14" s="15"/>
      <c r="QLU14" s="13"/>
      <c r="QMS14" s="15"/>
      <c r="QMV14" s="13"/>
      <c r="QNT14" s="15"/>
      <c r="QNW14" s="13"/>
      <c r="QOU14" s="15"/>
      <c r="QOX14" s="13"/>
      <c r="QPV14" s="15"/>
      <c r="QPY14" s="13"/>
      <c r="QQW14" s="15"/>
      <c r="QQZ14" s="13"/>
      <c r="QRX14" s="15"/>
      <c r="QSA14" s="13"/>
      <c r="QSY14" s="15"/>
      <c r="QTB14" s="13"/>
      <c r="QTZ14" s="15"/>
      <c r="QUC14" s="13"/>
      <c r="QVA14" s="15"/>
      <c r="QVD14" s="13"/>
      <c r="QWB14" s="15"/>
      <c r="QWE14" s="13"/>
      <c r="QXC14" s="15"/>
      <c r="QXF14" s="13"/>
      <c r="QYD14" s="15"/>
      <c r="QYG14" s="13"/>
      <c r="QZE14" s="15"/>
      <c r="QZH14" s="13"/>
      <c r="RAF14" s="15"/>
      <c r="RAI14" s="13"/>
      <c r="RBG14" s="15"/>
      <c r="RBJ14" s="13"/>
      <c r="RCH14" s="15"/>
      <c r="RCK14" s="13"/>
      <c r="RDI14" s="15"/>
      <c r="RDL14" s="13"/>
      <c r="REJ14" s="15"/>
      <c r="REM14" s="13"/>
      <c r="RFK14" s="15"/>
      <c r="RFN14" s="13"/>
      <c r="RGL14" s="15"/>
      <c r="RGO14" s="13"/>
      <c r="RHM14" s="15"/>
      <c r="RHP14" s="13"/>
      <c r="RIN14" s="15"/>
      <c r="RIQ14" s="13"/>
      <c r="RJO14" s="15"/>
      <c r="RJR14" s="13"/>
      <c r="RKP14" s="15"/>
      <c r="RKS14" s="13"/>
      <c r="RLQ14" s="15"/>
      <c r="RLT14" s="13"/>
      <c r="RMR14" s="15"/>
      <c r="RMU14" s="13"/>
      <c r="RNS14" s="15"/>
      <c r="RNV14" s="13"/>
      <c r="ROT14" s="15"/>
      <c r="ROW14" s="13"/>
      <c r="RPU14" s="15"/>
      <c r="RPX14" s="13"/>
      <c r="RQV14" s="15"/>
      <c r="RQY14" s="13"/>
      <c r="RRW14" s="15"/>
      <c r="RRZ14" s="13"/>
      <c r="RSX14" s="15"/>
      <c r="RTA14" s="13"/>
      <c r="RTY14" s="15"/>
      <c r="RUB14" s="13"/>
      <c r="RUZ14" s="15"/>
      <c r="RVC14" s="13"/>
      <c r="RWA14" s="15"/>
      <c r="RWD14" s="13"/>
      <c r="RXB14" s="15"/>
      <c r="RXE14" s="13"/>
      <c r="RYC14" s="15"/>
      <c r="RYF14" s="13"/>
      <c r="RZD14" s="15"/>
      <c r="RZG14" s="13"/>
      <c r="SAE14" s="15"/>
      <c r="SAH14" s="13"/>
      <c r="SBF14" s="15"/>
      <c r="SBI14" s="13"/>
      <c r="SCG14" s="15"/>
      <c r="SCJ14" s="13"/>
      <c r="SDH14" s="15"/>
      <c r="SDK14" s="13"/>
      <c r="SEI14" s="15"/>
      <c r="SEL14" s="13"/>
      <c r="SFJ14" s="15"/>
      <c r="SFM14" s="13"/>
      <c r="SGK14" s="15"/>
      <c r="SGN14" s="13"/>
      <c r="SHL14" s="15"/>
      <c r="SHO14" s="13"/>
      <c r="SIM14" s="15"/>
      <c r="SIP14" s="13"/>
      <c r="SJN14" s="15"/>
      <c r="SJQ14" s="13"/>
      <c r="SKO14" s="15"/>
      <c r="SKR14" s="13"/>
      <c r="SLP14" s="15"/>
      <c r="SLS14" s="13"/>
      <c r="SMQ14" s="15"/>
      <c r="SMT14" s="13"/>
      <c r="SNR14" s="15"/>
      <c r="SNU14" s="13"/>
      <c r="SOS14" s="15"/>
      <c r="SOV14" s="13"/>
      <c r="SPT14" s="15"/>
      <c r="SPW14" s="13"/>
      <c r="SQU14" s="15"/>
      <c r="SQX14" s="13"/>
      <c r="SRV14" s="15"/>
      <c r="SRY14" s="13"/>
      <c r="SSW14" s="15"/>
      <c r="SSZ14" s="13"/>
      <c r="STX14" s="15"/>
      <c r="SUA14" s="13"/>
      <c r="SUY14" s="15"/>
      <c r="SVB14" s="13"/>
      <c r="SVZ14" s="15"/>
      <c r="SWC14" s="13"/>
      <c r="SXA14" s="15"/>
      <c r="SXD14" s="13"/>
      <c r="SYB14" s="15"/>
      <c r="SYE14" s="13"/>
      <c r="SZC14" s="15"/>
      <c r="SZF14" s="13"/>
      <c r="TAD14" s="15"/>
      <c r="TAG14" s="13"/>
      <c r="TBE14" s="15"/>
      <c r="TBH14" s="13"/>
      <c r="TCF14" s="15"/>
      <c r="TCI14" s="13"/>
      <c r="TDG14" s="15"/>
      <c r="TDJ14" s="13"/>
      <c r="TEH14" s="15"/>
      <c r="TEK14" s="13"/>
      <c r="TFI14" s="15"/>
      <c r="TFL14" s="13"/>
      <c r="TGJ14" s="15"/>
      <c r="TGM14" s="13"/>
      <c r="THK14" s="15"/>
      <c r="THN14" s="13"/>
      <c r="TIL14" s="15"/>
      <c r="TIO14" s="13"/>
      <c r="TJM14" s="15"/>
      <c r="TJP14" s="13"/>
      <c r="TKN14" s="15"/>
      <c r="TKQ14" s="13"/>
      <c r="TLO14" s="15"/>
      <c r="TLR14" s="13"/>
      <c r="TMP14" s="15"/>
      <c r="TMS14" s="13"/>
      <c r="TNQ14" s="15"/>
      <c r="TNT14" s="13"/>
      <c r="TOR14" s="15"/>
      <c r="TOU14" s="13"/>
      <c r="TPS14" s="15"/>
      <c r="TPV14" s="13"/>
      <c r="TQT14" s="15"/>
      <c r="TQW14" s="13"/>
      <c r="TRU14" s="15"/>
      <c r="TRX14" s="13"/>
      <c r="TSV14" s="15"/>
      <c r="TSY14" s="13"/>
      <c r="TTW14" s="15"/>
      <c r="TTZ14" s="13"/>
      <c r="TUX14" s="15"/>
      <c r="TVA14" s="13"/>
      <c r="TVY14" s="15"/>
      <c r="TWB14" s="13"/>
      <c r="TWZ14" s="15"/>
      <c r="TXC14" s="13"/>
      <c r="TYA14" s="15"/>
      <c r="TYD14" s="13"/>
      <c r="TZB14" s="15"/>
      <c r="TZE14" s="13"/>
      <c r="UAC14" s="15"/>
      <c r="UAF14" s="13"/>
      <c r="UBD14" s="15"/>
      <c r="UBG14" s="13"/>
      <c r="UCE14" s="15"/>
      <c r="UCH14" s="13"/>
      <c r="UDF14" s="15"/>
      <c r="UDI14" s="13"/>
      <c r="UEG14" s="15"/>
      <c r="UEJ14" s="13"/>
      <c r="UFH14" s="15"/>
      <c r="UFK14" s="13"/>
      <c r="UGI14" s="15"/>
      <c r="UGL14" s="13"/>
      <c r="UHJ14" s="15"/>
      <c r="UHM14" s="13"/>
      <c r="UIK14" s="15"/>
      <c r="UIN14" s="13"/>
      <c r="UJL14" s="15"/>
      <c r="UJO14" s="13"/>
      <c r="UKM14" s="15"/>
      <c r="UKP14" s="13"/>
      <c r="ULN14" s="15"/>
      <c r="ULQ14" s="13"/>
      <c r="UMO14" s="15"/>
      <c r="UMR14" s="13"/>
      <c r="UNP14" s="15"/>
      <c r="UNS14" s="13"/>
      <c r="UOQ14" s="15"/>
      <c r="UOT14" s="13"/>
      <c r="UPR14" s="15"/>
      <c r="UPU14" s="13"/>
      <c r="UQS14" s="15"/>
      <c r="UQV14" s="13"/>
      <c r="URT14" s="15"/>
      <c r="URW14" s="13"/>
      <c r="USU14" s="15"/>
      <c r="USX14" s="13"/>
      <c r="UTV14" s="15"/>
      <c r="UTY14" s="13"/>
      <c r="UUW14" s="15"/>
      <c r="UUZ14" s="13"/>
      <c r="UVX14" s="15"/>
      <c r="UWA14" s="13"/>
      <c r="UWY14" s="15"/>
      <c r="UXB14" s="13"/>
      <c r="UXZ14" s="15"/>
      <c r="UYC14" s="13"/>
      <c r="UZA14" s="15"/>
      <c r="UZD14" s="13"/>
      <c r="VAB14" s="15"/>
      <c r="VAE14" s="13"/>
      <c r="VBC14" s="15"/>
      <c r="VBF14" s="13"/>
      <c r="VCD14" s="15"/>
      <c r="VCG14" s="13"/>
      <c r="VDE14" s="15"/>
      <c r="VDH14" s="13"/>
      <c r="VEF14" s="15"/>
      <c r="VEI14" s="13"/>
      <c r="VFG14" s="15"/>
      <c r="VFJ14" s="13"/>
      <c r="VGH14" s="15"/>
      <c r="VGK14" s="13"/>
      <c r="VHI14" s="15"/>
      <c r="VHL14" s="13"/>
      <c r="VIJ14" s="15"/>
      <c r="VIM14" s="13"/>
      <c r="VJK14" s="15"/>
      <c r="VJN14" s="13"/>
      <c r="VKL14" s="15"/>
      <c r="VKO14" s="13"/>
      <c r="VLM14" s="15"/>
      <c r="VLP14" s="13"/>
      <c r="VMN14" s="15"/>
      <c r="VMQ14" s="13"/>
      <c r="VNO14" s="15"/>
      <c r="VNR14" s="13"/>
      <c r="VOP14" s="15"/>
      <c r="VOS14" s="13"/>
      <c r="VPQ14" s="15"/>
      <c r="VPT14" s="13"/>
      <c r="VQR14" s="15"/>
      <c r="VQU14" s="13"/>
      <c r="VRS14" s="15"/>
      <c r="VRV14" s="13"/>
      <c r="VST14" s="15"/>
      <c r="VSW14" s="13"/>
      <c r="VTU14" s="15"/>
      <c r="VTX14" s="13"/>
      <c r="VUV14" s="15"/>
      <c r="VUY14" s="13"/>
      <c r="VVW14" s="15"/>
      <c r="VVZ14" s="13"/>
      <c r="VWX14" s="15"/>
      <c r="VXA14" s="13"/>
      <c r="VXY14" s="15"/>
      <c r="VYB14" s="13"/>
      <c r="VYZ14" s="15"/>
      <c r="VZC14" s="13"/>
      <c r="WAA14" s="15"/>
      <c r="WAD14" s="13"/>
      <c r="WBB14" s="15"/>
      <c r="WBE14" s="13"/>
      <c r="WCC14" s="15"/>
      <c r="WCF14" s="13"/>
      <c r="WDD14" s="15"/>
      <c r="WDG14" s="13"/>
      <c r="WEE14" s="15"/>
      <c r="WEH14" s="13"/>
      <c r="WFF14" s="15"/>
      <c r="WFI14" s="13"/>
      <c r="WGG14" s="15"/>
      <c r="WGJ14" s="13"/>
      <c r="WHH14" s="15"/>
      <c r="WHK14" s="13"/>
      <c r="WII14" s="15"/>
      <c r="WIL14" s="13"/>
      <c r="WJJ14" s="15"/>
      <c r="WJM14" s="13"/>
      <c r="WKK14" s="15"/>
      <c r="WKN14" s="13"/>
      <c r="WLL14" s="15"/>
      <c r="WLO14" s="13"/>
      <c r="WMM14" s="15"/>
      <c r="WMP14" s="13"/>
      <c r="WNN14" s="15"/>
      <c r="WNQ14" s="13"/>
      <c r="WOO14" s="15"/>
      <c r="WOR14" s="13"/>
      <c r="WPP14" s="15"/>
      <c r="WPS14" s="13"/>
      <c r="WQQ14" s="15"/>
      <c r="WQT14" s="13"/>
      <c r="WRR14" s="15"/>
      <c r="WRU14" s="13"/>
      <c r="WSS14" s="15"/>
      <c r="WSV14" s="13"/>
      <c r="WTT14" s="15"/>
      <c r="WTW14" s="13"/>
      <c r="WUU14" s="15"/>
      <c r="WUX14" s="13"/>
      <c r="WVV14" s="15"/>
      <c r="WVY14" s="13"/>
      <c r="WWW14" s="15"/>
      <c r="WWZ14" s="13"/>
      <c r="WXX14" s="15"/>
      <c r="WYA14" s="13"/>
      <c r="WYY14" s="15"/>
      <c r="WZB14" s="13"/>
      <c r="WZZ14" s="15"/>
      <c r="XAC14" s="13"/>
      <c r="XBA14" s="15"/>
      <c r="XBD14" s="13"/>
      <c r="XCB14" s="15"/>
      <c r="XCE14" s="13"/>
      <c r="XDC14" s="15"/>
      <c r="XDF14" s="13"/>
      <c r="XED14" s="15"/>
      <c r="XEG14" s="13"/>
    </row>
    <row r="15" spans="1:1022 1025:2048 2051:3050 3074:4076 4100:5102 5126:6128 6152:7154 7178:8180 8204:9206 9230:10232 10256:11258 11282:12284 12308:13310 13334:14336 14360:15359 15362:16361" ht="21" x14ac:dyDescent="0.2">
      <c r="A15" s="13" t="s">
        <v>57</v>
      </c>
      <c r="C15" s="3">
        <v>3565907</v>
      </c>
      <c r="E15" s="3">
        <v>56618422758</v>
      </c>
      <c r="G15" s="3">
        <v>78338903811.024597</v>
      </c>
      <c r="I15" s="3">
        <v>3955382</v>
      </c>
      <c r="K15" s="3">
        <v>117907019350</v>
      </c>
      <c r="M15" s="3">
        <v>0</v>
      </c>
      <c r="O15" s="3">
        <v>0</v>
      </c>
      <c r="Q15" s="3">
        <v>7521289</v>
      </c>
      <c r="S15" s="3">
        <v>31250</v>
      </c>
      <c r="U15" s="3">
        <v>174525442108</v>
      </c>
      <c r="W15" s="3">
        <v>233223419875.93799</v>
      </c>
      <c r="Y15" s="1">
        <v>6.7409010618736101E-3</v>
      </c>
      <c r="AX15" s="15"/>
      <c r="BA15" s="13"/>
      <c r="BY15" s="15"/>
      <c r="CB15" s="13"/>
      <c r="CZ15" s="15"/>
      <c r="DC15" s="13"/>
      <c r="EA15" s="15"/>
      <c r="ED15" s="13"/>
      <c r="FB15" s="15"/>
      <c r="FE15" s="13"/>
      <c r="GC15" s="15"/>
      <c r="GF15" s="13"/>
      <c r="HD15" s="15"/>
      <c r="HG15" s="13"/>
      <c r="IE15" s="15"/>
      <c r="IH15" s="13"/>
      <c r="JF15" s="15"/>
      <c r="JI15" s="13"/>
      <c r="KG15" s="15"/>
      <c r="KJ15" s="13"/>
      <c r="LH15" s="15"/>
      <c r="LK15" s="13"/>
      <c r="MI15" s="15"/>
      <c r="ML15" s="13"/>
      <c r="NJ15" s="15"/>
      <c r="NM15" s="13"/>
      <c r="OK15" s="15"/>
      <c r="ON15" s="13"/>
      <c r="PL15" s="15"/>
      <c r="PO15" s="13"/>
      <c r="QM15" s="15"/>
      <c r="QP15" s="13"/>
      <c r="RN15" s="15"/>
      <c r="RQ15" s="13"/>
      <c r="SO15" s="15"/>
      <c r="SR15" s="13"/>
      <c r="TP15" s="15"/>
      <c r="TS15" s="13"/>
      <c r="UQ15" s="15"/>
      <c r="UT15" s="13"/>
      <c r="VR15" s="15"/>
      <c r="VU15" s="13"/>
      <c r="WS15" s="15"/>
      <c r="WV15" s="13"/>
      <c r="XT15" s="15"/>
      <c r="XW15" s="13"/>
      <c r="YU15" s="15"/>
      <c r="YX15" s="13"/>
      <c r="ZV15" s="15"/>
      <c r="ZY15" s="13"/>
      <c r="AAW15" s="15"/>
      <c r="AAZ15" s="13"/>
      <c r="ABX15" s="15"/>
      <c r="ACA15" s="13"/>
      <c r="ACY15" s="15"/>
      <c r="ADB15" s="13"/>
      <c r="ADZ15" s="15"/>
      <c r="AEC15" s="13"/>
      <c r="AFA15" s="15"/>
      <c r="AFD15" s="13"/>
      <c r="AGB15" s="15"/>
      <c r="AGE15" s="13"/>
      <c r="AHC15" s="15"/>
      <c r="AHF15" s="13"/>
      <c r="AID15" s="15"/>
      <c r="AIG15" s="13"/>
      <c r="AJE15" s="15"/>
      <c r="AJH15" s="13"/>
      <c r="AKF15" s="15"/>
      <c r="AKI15" s="13"/>
      <c r="ALG15" s="15"/>
      <c r="ALJ15" s="13"/>
      <c r="AMH15" s="15"/>
      <c r="AMK15" s="13"/>
      <c r="ANI15" s="15"/>
      <c r="ANL15" s="13"/>
      <c r="AOJ15" s="15"/>
      <c r="AOM15" s="13"/>
      <c r="APK15" s="15"/>
      <c r="APN15" s="13"/>
      <c r="AQL15" s="15"/>
      <c r="AQO15" s="13"/>
      <c r="ARM15" s="15"/>
      <c r="ARP15" s="13"/>
      <c r="ASN15" s="15"/>
      <c r="ASQ15" s="13"/>
      <c r="ATO15" s="15"/>
      <c r="ATR15" s="13"/>
      <c r="AUP15" s="15"/>
      <c r="AUS15" s="13"/>
      <c r="AVQ15" s="15"/>
      <c r="AVT15" s="13"/>
      <c r="AWR15" s="15"/>
      <c r="AWU15" s="13"/>
      <c r="AXS15" s="15"/>
      <c r="AXV15" s="13"/>
      <c r="AYT15" s="15"/>
      <c r="AYW15" s="13"/>
      <c r="AZU15" s="15"/>
      <c r="AZX15" s="13"/>
      <c r="BAV15" s="15"/>
      <c r="BAY15" s="13"/>
      <c r="BBW15" s="15"/>
      <c r="BBZ15" s="13"/>
      <c r="BCX15" s="15"/>
      <c r="BDA15" s="13"/>
      <c r="BDY15" s="15"/>
      <c r="BEB15" s="13"/>
      <c r="BEZ15" s="15"/>
      <c r="BFC15" s="13"/>
      <c r="BGA15" s="15"/>
      <c r="BGD15" s="13"/>
      <c r="BHB15" s="15"/>
      <c r="BHE15" s="13"/>
      <c r="BIC15" s="15"/>
      <c r="BIF15" s="13"/>
      <c r="BJD15" s="15"/>
      <c r="BJG15" s="13"/>
      <c r="BKE15" s="15"/>
      <c r="BKH15" s="13"/>
      <c r="BLF15" s="15"/>
      <c r="BLI15" s="13"/>
      <c r="BMG15" s="15"/>
      <c r="BMJ15" s="13"/>
      <c r="BNH15" s="15"/>
      <c r="BNK15" s="13"/>
      <c r="BOI15" s="15"/>
      <c r="BOL15" s="13"/>
      <c r="BPJ15" s="15"/>
      <c r="BPM15" s="13"/>
      <c r="BQK15" s="15"/>
      <c r="BQN15" s="13"/>
      <c r="BRL15" s="15"/>
      <c r="BRO15" s="13"/>
      <c r="BSM15" s="15"/>
      <c r="BSP15" s="13"/>
      <c r="BTN15" s="15"/>
      <c r="BTQ15" s="13"/>
      <c r="BUO15" s="15"/>
      <c r="BUR15" s="13"/>
      <c r="BVP15" s="15"/>
      <c r="BVS15" s="13"/>
      <c r="BWQ15" s="15"/>
      <c r="BWT15" s="13"/>
      <c r="BXR15" s="15"/>
      <c r="BXU15" s="13"/>
      <c r="BYS15" s="15"/>
      <c r="BYV15" s="13"/>
      <c r="BZT15" s="15"/>
      <c r="BZW15" s="13"/>
      <c r="CAU15" s="15"/>
      <c r="CAX15" s="13"/>
      <c r="CBV15" s="15"/>
      <c r="CBY15" s="13"/>
      <c r="CCW15" s="15"/>
      <c r="CCZ15" s="13"/>
      <c r="CDX15" s="15"/>
      <c r="CEA15" s="13"/>
      <c r="CEY15" s="15"/>
      <c r="CFB15" s="13"/>
      <c r="CFZ15" s="15"/>
      <c r="CGC15" s="13"/>
      <c r="CHA15" s="15"/>
      <c r="CHD15" s="13"/>
      <c r="CIB15" s="15"/>
      <c r="CIE15" s="13"/>
      <c r="CJC15" s="15"/>
      <c r="CJF15" s="13"/>
      <c r="CKD15" s="15"/>
      <c r="CKG15" s="13"/>
      <c r="CLE15" s="15"/>
      <c r="CLH15" s="13"/>
      <c r="CMF15" s="15"/>
      <c r="CMI15" s="13"/>
      <c r="CNG15" s="15"/>
      <c r="CNJ15" s="13"/>
      <c r="COH15" s="15"/>
      <c r="COK15" s="13"/>
      <c r="CPI15" s="15"/>
      <c r="CPL15" s="13"/>
      <c r="CQJ15" s="15"/>
      <c r="CQM15" s="13"/>
      <c r="CRK15" s="15"/>
      <c r="CRN15" s="13"/>
      <c r="CSL15" s="15"/>
      <c r="CSO15" s="13"/>
      <c r="CTM15" s="15"/>
      <c r="CTP15" s="13"/>
      <c r="CUN15" s="15"/>
      <c r="CUQ15" s="13"/>
      <c r="CVO15" s="15"/>
      <c r="CVR15" s="13"/>
      <c r="CWP15" s="15"/>
      <c r="CWS15" s="13"/>
      <c r="CXQ15" s="15"/>
      <c r="CXT15" s="13"/>
      <c r="CYR15" s="15"/>
      <c r="CYU15" s="13"/>
      <c r="CZS15" s="15"/>
      <c r="CZV15" s="13"/>
      <c r="DAT15" s="15"/>
      <c r="DAW15" s="13"/>
      <c r="DBU15" s="15"/>
      <c r="DBX15" s="13"/>
      <c r="DCV15" s="15"/>
      <c r="DCY15" s="13"/>
      <c r="DDW15" s="15"/>
      <c r="DDZ15" s="13"/>
      <c r="DEX15" s="15"/>
      <c r="DFA15" s="13"/>
      <c r="DFY15" s="15"/>
      <c r="DGB15" s="13"/>
      <c r="DGZ15" s="15"/>
      <c r="DHC15" s="13"/>
      <c r="DIA15" s="15"/>
      <c r="DID15" s="13"/>
      <c r="DJB15" s="15"/>
      <c r="DJE15" s="13"/>
      <c r="DKC15" s="15"/>
      <c r="DKF15" s="13"/>
      <c r="DLD15" s="15"/>
      <c r="DLG15" s="13"/>
      <c r="DME15" s="15"/>
      <c r="DMH15" s="13"/>
      <c r="DNF15" s="15"/>
      <c r="DNI15" s="13"/>
      <c r="DOG15" s="15"/>
      <c r="DOJ15" s="13"/>
      <c r="DPH15" s="15"/>
      <c r="DPK15" s="13"/>
      <c r="DQI15" s="15"/>
      <c r="DQL15" s="13"/>
      <c r="DRJ15" s="15"/>
      <c r="DRM15" s="13"/>
      <c r="DSK15" s="15"/>
      <c r="DSN15" s="13"/>
      <c r="DTL15" s="15"/>
      <c r="DTO15" s="13"/>
      <c r="DUM15" s="15"/>
      <c r="DUP15" s="13"/>
      <c r="DVN15" s="15"/>
      <c r="DVQ15" s="13"/>
      <c r="DWO15" s="15"/>
      <c r="DWR15" s="13"/>
      <c r="DXP15" s="15"/>
      <c r="DXS15" s="13"/>
      <c r="DYQ15" s="15"/>
      <c r="DYT15" s="13"/>
      <c r="DZR15" s="15"/>
      <c r="DZU15" s="13"/>
      <c r="EAS15" s="15"/>
      <c r="EAV15" s="13"/>
      <c r="EBT15" s="15"/>
      <c r="EBW15" s="13"/>
      <c r="ECU15" s="15"/>
      <c r="ECX15" s="13"/>
      <c r="EDV15" s="15"/>
      <c r="EDY15" s="13"/>
      <c r="EEW15" s="15"/>
      <c r="EEZ15" s="13"/>
      <c r="EFX15" s="15"/>
      <c r="EGA15" s="13"/>
      <c r="EGY15" s="15"/>
      <c r="EHB15" s="13"/>
      <c r="EHZ15" s="15"/>
      <c r="EIC15" s="13"/>
      <c r="EJA15" s="15"/>
      <c r="EJD15" s="13"/>
      <c r="EKB15" s="15"/>
      <c r="EKE15" s="13"/>
      <c r="ELC15" s="15"/>
      <c r="ELF15" s="13"/>
      <c r="EMD15" s="15"/>
      <c r="EMG15" s="13"/>
      <c r="ENE15" s="15"/>
      <c r="ENH15" s="13"/>
      <c r="EOF15" s="15"/>
      <c r="EOI15" s="13"/>
      <c r="EPG15" s="15"/>
      <c r="EPJ15" s="13"/>
      <c r="EQH15" s="15"/>
      <c r="EQK15" s="13"/>
      <c r="ERI15" s="15"/>
      <c r="ERL15" s="13"/>
      <c r="ESJ15" s="15"/>
      <c r="ESM15" s="13"/>
      <c r="ETK15" s="15"/>
      <c r="ETN15" s="13"/>
      <c r="EUL15" s="15"/>
      <c r="EUO15" s="13"/>
      <c r="EVM15" s="15"/>
      <c r="EVP15" s="13"/>
      <c r="EWN15" s="15"/>
      <c r="EWQ15" s="13"/>
      <c r="EXO15" s="15"/>
      <c r="EXR15" s="13"/>
      <c r="EYP15" s="15"/>
      <c r="EYS15" s="13"/>
      <c r="EZQ15" s="15"/>
      <c r="EZT15" s="13"/>
      <c r="FAR15" s="15"/>
      <c r="FAU15" s="13"/>
      <c r="FBS15" s="15"/>
      <c r="FBV15" s="13"/>
      <c r="FCT15" s="15"/>
      <c r="FCW15" s="13"/>
      <c r="FDU15" s="15"/>
      <c r="FDX15" s="13"/>
      <c r="FEV15" s="15"/>
      <c r="FEY15" s="13"/>
      <c r="FFW15" s="15"/>
      <c r="FFZ15" s="13"/>
      <c r="FGX15" s="15"/>
      <c r="FHA15" s="13"/>
      <c r="FHY15" s="15"/>
      <c r="FIB15" s="13"/>
      <c r="FIZ15" s="15"/>
      <c r="FJC15" s="13"/>
      <c r="FKA15" s="15"/>
      <c r="FKD15" s="13"/>
      <c r="FLB15" s="15"/>
      <c r="FLE15" s="13"/>
      <c r="FMC15" s="15"/>
      <c r="FMF15" s="13"/>
      <c r="FND15" s="15"/>
      <c r="FNG15" s="13"/>
      <c r="FOE15" s="15"/>
      <c r="FOH15" s="13"/>
      <c r="FPF15" s="15"/>
      <c r="FPI15" s="13"/>
      <c r="FQG15" s="15"/>
      <c r="FQJ15" s="13"/>
      <c r="FRH15" s="15"/>
      <c r="FRK15" s="13"/>
      <c r="FSI15" s="15"/>
      <c r="FSL15" s="13"/>
      <c r="FTJ15" s="15"/>
      <c r="FTM15" s="13"/>
      <c r="FUK15" s="15"/>
      <c r="FUN15" s="13"/>
      <c r="FVL15" s="15"/>
      <c r="FVO15" s="13"/>
      <c r="FWM15" s="15"/>
      <c r="FWP15" s="13"/>
      <c r="FXN15" s="15"/>
      <c r="FXQ15" s="13"/>
      <c r="FYO15" s="15"/>
      <c r="FYR15" s="13"/>
      <c r="FZP15" s="15"/>
      <c r="FZS15" s="13"/>
      <c r="GAQ15" s="15"/>
      <c r="GAT15" s="13"/>
      <c r="GBR15" s="15"/>
      <c r="GBU15" s="13"/>
      <c r="GCS15" s="15"/>
      <c r="GCV15" s="13"/>
      <c r="GDT15" s="15"/>
      <c r="GDW15" s="13"/>
      <c r="GEU15" s="15"/>
      <c r="GEX15" s="13"/>
      <c r="GFV15" s="15"/>
      <c r="GFY15" s="13"/>
      <c r="GGW15" s="15"/>
      <c r="GGZ15" s="13"/>
      <c r="GHX15" s="15"/>
      <c r="GIA15" s="13"/>
      <c r="GIY15" s="15"/>
      <c r="GJB15" s="13"/>
      <c r="GJZ15" s="15"/>
      <c r="GKC15" s="13"/>
      <c r="GLA15" s="15"/>
      <c r="GLD15" s="13"/>
      <c r="GMB15" s="15"/>
      <c r="GME15" s="13"/>
      <c r="GNC15" s="15"/>
      <c r="GNF15" s="13"/>
      <c r="GOD15" s="15"/>
      <c r="GOG15" s="13"/>
      <c r="GPE15" s="15"/>
      <c r="GPH15" s="13"/>
      <c r="GQF15" s="15"/>
      <c r="GQI15" s="13"/>
      <c r="GRG15" s="15"/>
      <c r="GRJ15" s="13"/>
      <c r="GSH15" s="15"/>
      <c r="GSK15" s="13"/>
      <c r="GTI15" s="15"/>
      <c r="GTL15" s="13"/>
      <c r="GUJ15" s="15"/>
      <c r="GUM15" s="13"/>
      <c r="GVK15" s="15"/>
      <c r="GVN15" s="13"/>
      <c r="GWL15" s="15"/>
      <c r="GWO15" s="13"/>
      <c r="GXM15" s="15"/>
      <c r="GXP15" s="13"/>
      <c r="GYN15" s="15"/>
      <c r="GYQ15" s="13"/>
      <c r="GZO15" s="15"/>
      <c r="GZR15" s="13"/>
      <c r="HAP15" s="15"/>
      <c r="HAS15" s="13"/>
      <c r="HBQ15" s="15"/>
      <c r="HBT15" s="13"/>
      <c r="HCR15" s="15"/>
      <c r="HCU15" s="13"/>
      <c r="HDS15" s="15"/>
      <c r="HDV15" s="13"/>
      <c r="HET15" s="15"/>
      <c r="HEW15" s="13"/>
      <c r="HFU15" s="15"/>
      <c r="HFX15" s="13"/>
      <c r="HGV15" s="15"/>
      <c r="HGY15" s="13"/>
      <c r="HHW15" s="15"/>
      <c r="HHZ15" s="13"/>
      <c r="HIX15" s="15"/>
      <c r="HJA15" s="13"/>
      <c r="HJY15" s="15"/>
      <c r="HKB15" s="13"/>
      <c r="HKZ15" s="15"/>
      <c r="HLC15" s="13"/>
      <c r="HMA15" s="15"/>
      <c r="HMD15" s="13"/>
      <c r="HNB15" s="15"/>
      <c r="HNE15" s="13"/>
      <c r="HOC15" s="15"/>
      <c r="HOF15" s="13"/>
      <c r="HPD15" s="15"/>
      <c r="HPG15" s="13"/>
      <c r="HQE15" s="15"/>
      <c r="HQH15" s="13"/>
      <c r="HRF15" s="15"/>
      <c r="HRI15" s="13"/>
      <c r="HSG15" s="15"/>
      <c r="HSJ15" s="13"/>
      <c r="HTH15" s="15"/>
      <c r="HTK15" s="13"/>
      <c r="HUI15" s="15"/>
      <c r="HUL15" s="13"/>
      <c r="HVJ15" s="15"/>
      <c r="HVM15" s="13"/>
      <c r="HWK15" s="15"/>
      <c r="HWN15" s="13"/>
      <c r="HXL15" s="15"/>
      <c r="HXO15" s="13"/>
      <c r="HYM15" s="15"/>
      <c r="HYP15" s="13"/>
      <c r="HZN15" s="15"/>
      <c r="HZQ15" s="13"/>
      <c r="IAO15" s="15"/>
      <c r="IAR15" s="13"/>
      <c r="IBP15" s="15"/>
      <c r="IBS15" s="13"/>
      <c r="ICQ15" s="15"/>
      <c r="ICT15" s="13"/>
      <c r="IDR15" s="15"/>
      <c r="IDU15" s="13"/>
      <c r="IES15" s="15"/>
      <c r="IEV15" s="13"/>
      <c r="IFT15" s="15"/>
      <c r="IFW15" s="13"/>
      <c r="IGU15" s="15"/>
      <c r="IGX15" s="13"/>
      <c r="IHV15" s="15"/>
      <c r="IHY15" s="13"/>
      <c r="IIW15" s="15"/>
      <c r="IIZ15" s="13"/>
      <c r="IJX15" s="15"/>
      <c r="IKA15" s="13"/>
      <c r="IKY15" s="15"/>
      <c r="ILB15" s="13"/>
      <c r="ILZ15" s="15"/>
      <c r="IMC15" s="13"/>
      <c r="INA15" s="15"/>
      <c r="IND15" s="13"/>
      <c r="IOB15" s="15"/>
      <c r="IOE15" s="13"/>
      <c r="IPC15" s="15"/>
      <c r="IPF15" s="13"/>
      <c r="IQD15" s="15"/>
      <c r="IQG15" s="13"/>
      <c r="IRE15" s="15"/>
      <c r="IRH15" s="13"/>
      <c r="ISF15" s="15"/>
      <c r="ISI15" s="13"/>
      <c r="ITG15" s="15"/>
      <c r="ITJ15" s="13"/>
      <c r="IUH15" s="15"/>
      <c r="IUK15" s="13"/>
      <c r="IVI15" s="15"/>
      <c r="IVL15" s="13"/>
      <c r="IWJ15" s="15"/>
      <c r="IWM15" s="13"/>
      <c r="IXK15" s="15"/>
      <c r="IXN15" s="13"/>
      <c r="IYL15" s="15"/>
      <c r="IYO15" s="13"/>
      <c r="IZM15" s="15"/>
      <c r="IZP15" s="13"/>
      <c r="JAN15" s="15"/>
      <c r="JAQ15" s="13"/>
      <c r="JBO15" s="15"/>
      <c r="JBR15" s="13"/>
      <c r="JCP15" s="15"/>
      <c r="JCS15" s="13"/>
      <c r="JDQ15" s="15"/>
      <c r="JDT15" s="13"/>
      <c r="JER15" s="15"/>
      <c r="JEU15" s="13"/>
      <c r="JFS15" s="15"/>
      <c r="JFV15" s="13"/>
      <c r="JGT15" s="15"/>
      <c r="JGW15" s="13"/>
      <c r="JHU15" s="15"/>
      <c r="JHX15" s="13"/>
      <c r="JIV15" s="15"/>
      <c r="JIY15" s="13"/>
      <c r="JJW15" s="15"/>
      <c r="JJZ15" s="13"/>
      <c r="JKX15" s="15"/>
      <c r="JLA15" s="13"/>
      <c r="JLY15" s="15"/>
      <c r="JMB15" s="13"/>
      <c r="JMZ15" s="15"/>
      <c r="JNC15" s="13"/>
      <c r="JOA15" s="15"/>
      <c r="JOD15" s="13"/>
      <c r="JPB15" s="15"/>
      <c r="JPE15" s="13"/>
      <c r="JQC15" s="15"/>
      <c r="JQF15" s="13"/>
      <c r="JRD15" s="15"/>
      <c r="JRG15" s="13"/>
      <c r="JSE15" s="15"/>
      <c r="JSH15" s="13"/>
      <c r="JTF15" s="15"/>
      <c r="JTI15" s="13"/>
      <c r="JUG15" s="15"/>
      <c r="JUJ15" s="13"/>
      <c r="JVH15" s="15"/>
      <c r="JVK15" s="13"/>
      <c r="JWI15" s="15"/>
      <c r="JWL15" s="13"/>
      <c r="JXJ15" s="15"/>
      <c r="JXM15" s="13"/>
      <c r="JYK15" s="15"/>
      <c r="JYN15" s="13"/>
      <c r="JZL15" s="15"/>
      <c r="JZO15" s="13"/>
      <c r="KAM15" s="15"/>
      <c r="KAP15" s="13"/>
      <c r="KBN15" s="15"/>
      <c r="KBQ15" s="13"/>
      <c r="KCO15" s="15"/>
      <c r="KCR15" s="13"/>
      <c r="KDP15" s="15"/>
      <c r="KDS15" s="13"/>
      <c r="KEQ15" s="15"/>
      <c r="KET15" s="13"/>
      <c r="KFR15" s="15"/>
      <c r="KFU15" s="13"/>
      <c r="KGS15" s="15"/>
      <c r="KGV15" s="13"/>
      <c r="KHT15" s="15"/>
      <c r="KHW15" s="13"/>
      <c r="KIU15" s="15"/>
      <c r="KIX15" s="13"/>
      <c r="KJV15" s="15"/>
      <c r="KJY15" s="13"/>
      <c r="KKW15" s="15"/>
      <c r="KKZ15" s="13"/>
      <c r="KLX15" s="15"/>
      <c r="KMA15" s="13"/>
      <c r="KMY15" s="15"/>
      <c r="KNB15" s="13"/>
      <c r="KNZ15" s="15"/>
      <c r="KOC15" s="13"/>
      <c r="KPA15" s="15"/>
      <c r="KPD15" s="13"/>
      <c r="KQB15" s="15"/>
      <c r="KQE15" s="13"/>
      <c r="KRC15" s="15"/>
      <c r="KRF15" s="13"/>
      <c r="KSD15" s="15"/>
      <c r="KSG15" s="13"/>
      <c r="KTE15" s="15"/>
      <c r="KTH15" s="13"/>
      <c r="KUF15" s="15"/>
      <c r="KUI15" s="13"/>
      <c r="KVG15" s="15"/>
      <c r="KVJ15" s="13"/>
      <c r="KWH15" s="15"/>
      <c r="KWK15" s="13"/>
      <c r="KXI15" s="15"/>
      <c r="KXL15" s="13"/>
      <c r="KYJ15" s="15"/>
      <c r="KYM15" s="13"/>
      <c r="KZK15" s="15"/>
      <c r="KZN15" s="13"/>
      <c r="LAL15" s="15"/>
      <c r="LAO15" s="13"/>
      <c r="LBM15" s="15"/>
      <c r="LBP15" s="13"/>
      <c r="LCN15" s="15"/>
      <c r="LCQ15" s="13"/>
      <c r="LDO15" s="15"/>
      <c r="LDR15" s="13"/>
      <c r="LEP15" s="15"/>
      <c r="LES15" s="13"/>
      <c r="LFQ15" s="15"/>
      <c r="LFT15" s="13"/>
      <c r="LGR15" s="15"/>
      <c r="LGU15" s="13"/>
      <c r="LHS15" s="15"/>
      <c r="LHV15" s="13"/>
      <c r="LIT15" s="15"/>
      <c r="LIW15" s="13"/>
      <c r="LJU15" s="15"/>
      <c r="LJX15" s="13"/>
      <c r="LKV15" s="15"/>
      <c r="LKY15" s="13"/>
      <c r="LLW15" s="15"/>
      <c r="LLZ15" s="13"/>
      <c r="LMX15" s="15"/>
      <c r="LNA15" s="13"/>
      <c r="LNY15" s="15"/>
      <c r="LOB15" s="13"/>
      <c r="LOZ15" s="15"/>
      <c r="LPC15" s="13"/>
      <c r="LQA15" s="15"/>
      <c r="LQD15" s="13"/>
      <c r="LRB15" s="15"/>
      <c r="LRE15" s="13"/>
      <c r="LSC15" s="15"/>
      <c r="LSF15" s="13"/>
      <c r="LTD15" s="15"/>
      <c r="LTG15" s="13"/>
      <c r="LUE15" s="15"/>
      <c r="LUH15" s="13"/>
      <c r="LVF15" s="15"/>
      <c r="LVI15" s="13"/>
      <c r="LWG15" s="15"/>
      <c r="LWJ15" s="13"/>
      <c r="LXH15" s="15"/>
      <c r="LXK15" s="13"/>
      <c r="LYI15" s="15"/>
      <c r="LYL15" s="13"/>
      <c r="LZJ15" s="15"/>
      <c r="LZM15" s="13"/>
      <c r="MAK15" s="15"/>
      <c r="MAN15" s="13"/>
      <c r="MBL15" s="15"/>
      <c r="MBO15" s="13"/>
      <c r="MCM15" s="15"/>
      <c r="MCP15" s="13"/>
      <c r="MDN15" s="15"/>
      <c r="MDQ15" s="13"/>
      <c r="MEO15" s="15"/>
      <c r="MER15" s="13"/>
      <c r="MFP15" s="15"/>
      <c r="MFS15" s="13"/>
      <c r="MGQ15" s="15"/>
      <c r="MGT15" s="13"/>
      <c r="MHR15" s="15"/>
      <c r="MHU15" s="13"/>
      <c r="MIS15" s="15"/>
      <c r="MIV15" s="13"/>
      <c r="MJT15" s="15"/>
      <c r="MJW15" s="13"/>
      <c r="MKU15" s="15"/>
      <c r="MKX15" s="13"/>
      <c r="MLV15" s="15"/>
      <c r="MLY15" s="13"/>
      <c r="MMW15" s="15"/>
      <c r="MMZ15" s="13"/>
      <c r="MNX15" s="15"/>
      <c r="MOA15" s="13"/>
      <c r="MOY15" s="15"/>
      <c r="MPB15" s="13"/>
      <c r="MPZ15" s="15"/>
      <c r="MQC15" s="13"/>
      <c r="MRA15" s="15"/>
      <c r="MRD15" s="13"/>
      <c r="MSB15" s="15"/>
      <c r="MSE15" s="13"/>
      <c r="MTC15" s="15"/>
      <c r="MTF15" s="13"/>
      <c r="MUD15" s="15"/>
      <c r="MUG15" s="13"/>
      <c r="MVE15" s="15"/>
      <c r="MVH15" s="13"/>
      <c r="MWF15" s="15"/>
      <c r="MWI15" s="13"/>
      <c r="MXG15" s="15"/>
      <c r="MXJ15" s="13"/>
      <c r="MYH15" s="15"/>
      <c r="MYK15" s="13"/>
      <c r="MZI15" s="15"/>
      <c r="MZL15" s="13"/>
      <c r="NAJ15" s="15"/>
      <c r="NAM15" s="13"/>
      <c r="NBK15" s="15"/>
      <c r="NBN15" s="13"/>
      <c r="NCL15" s="15"/>
      <c r="NCO15" s="13"/>
      <c r="NDM15" s="15"/>
      <c r="NDP15" s="13"/>
      <c r="NEN15" s="15"/>
      <c r="NEQ15" s="13"/>
      <c r="NFO15" s="15"/>
      <c r="NFR15" s="13"/>
      <c r="NGP15" s="15"/>
      <c r="NGS15" s="13"/>
      <c r="NHQ15" s="15"/>
      <c r="NHT15" s="13"/>
      <c r="NIR15" s="15"/>
      <c r="NIU15" s="13"/>
      <c r="NJS15" s="15"/>
      <c r="NJV15" s="13"/>
      <c r="NKT15" s="15"/>
      <c r="NKW15" s="13"/>
      <c r="NLU15" s="15"/>
      <c r="NLX15" s="13"/>
      <c r="NMV15" s="15"/>
      <c r="NMY15" s="13"/>
      <c r="NNW15" s="15"/>
      <c r="NNZ15" s="13"/>
      <c r="NOX15" s="15"/>
      <c r="NPA15" s="13"/>
      <c r="NPY15" s="15"/>
      <c r="NQB15" s="13"/>
      <c r="NQZ15" s="15"/>
      <c r="NRC15" s="13"/>
      <c r="NSA15" s="15"/>
      <c r="NSD15" s="13"/>
      <c r="NTB15" s="15"/>
      <c r="NTE15" s="13"/>
      <c r="NUC15" s="15"/>
      <c r="NUF15" s="13"/>
      <c r="NVD15" s="15"/>
      <c r="NVG15" s="13"/>
      <c r="NWE15" s="15"/>
      <c r="NWH15" s="13"/>
      <c r="NXF15" s="15"/>
      <c r="NXI15" s="13"/>
      <c r="NYG15" s="15"/>
      <c r="NYJ15" s="13"/>
      <c r="NZH15" s="15"/>
      <c r="NZK15" s="13"/>
      <c r="OAI15" s="15"/>
      <c r="OAL15" s="13"/>
      <c r="OBJ15" s="15"/>
      <c r="OBM15" s="13"/>
      <c r="OCK15" s="15"/>
      <c r="OCN15" s="13"/>
      <c r="ODL15" s="15"/>
      <c r="ODO15" s="13"/>
      <c r="OEM15" s="15"/>
      <c r="OEP15" s="13"/>
      <c r="OFN15" s="15"/>
      <c r="OFQ15" s="13"/>
      <c r="OGO15" s="15"/>
      <c r="OGR15" s="13"/>
      <c r="OHP15" s="15"/>
      <c r="OHS15" s="13"/>
      <c r="OIQ15" s="15"/>
      <c r="OIT15" s="13"/>
      <c r="OJR15" s="15"/>
      <c r="OJU15" s="13"/>
      <c r="OKS15" s="15"/>
      <c r="OKV15" s="13"/>
      <c r="OLT15" s="15"/>
      <c r="OLW15" s="13"/>
      <c r="OMU15" s="15"/>
      <c r="OMX15" s="13"/>
      <c r="ONV15" s="15"/>
      <c r="ONY15" s="13"/>
      <c r="OOW15" s="15"/>
      <c r="OOZ15" s="13"/>
      <c r="OPX15" s="15"/>
      <c r="OQA15" s="13"/>
      <c r="OQY15" s="15"/>
      <c r="ORB15" s="13"/>
      <c r="ORZ15" s="15"/>
      <c r="OSC15" s="13"/>
      <c r="OTA15" s="15"/>
      <c r="OTD15" s="13"/>
      <c r="OUB15" s="15"/>
      <c r="OUE15" s="13"/>
      <c r="OVC15" s="15"/>
      <c r="OVF15" s="13"/>
      <c r="OWD15" s="15"/>
      <c r="OWG15" s="13"/>
      <c r="OXE15" s="15"/>
      <c r="OXH15" s="13"/>
      <c r="OYF15" s="15"/>
      <c r="OYI15" s="13"/>
      <c r="OZG15" s="15"/>
      <c r="OZJ15" s="13"/>
      <c r="PAH15" s="15"/>
      <c r="PAK15" s="13"/>
      <c r="PBI15" s="15"/>
      <c r="PBL15" s="13"/>
      <c r="PCJ15" s="15"/>
      <c r="PCM15" s="13"/>
      <c r="PDK15" s="15"/>
      <c r="PDN15" s="13"/>
      <c r="PEL15" s="15"/>
      <c r="PEO15" s="13"/>
      <c r="PFM15" s="15"/>
      <c r="PFP15" s="13"/>
      <c r="PGN15" s="15"/>
      <c r="PGQ15" s="13"/>
      <c r="PHO15" s="15"/>
      <c r="PHR15" s="13"/>
      <c r="PIP15" s="15"/>
      <c r="PIS15" s="13"/>
      <c r="PJQ15" s="15"/>
      <c r="PJT15" s="13"/>
      <c r="PKR15" s="15"/>
      <c r="PKU15" s="13"/>
      <c r="PLS15" s="15"/>
      <c r="PLV15" s="13"/>
      <c r="PMT15" s="15"/>
      <c r="PMW15" s="13"/>
      <c r="PNU15" s="15"/>
      <c r="PNX15" s="13"/>
      <c r="POV15" s="15"/>
      <c r="POY15" s="13"/>
      <c r="PPW15" s="15"/>
      <c r="PPZ15" s="13"/>
      <c r="PQX15" s="15"/>
      <c r="PRA15" s="13"/>
      <c r="PRY15" s="15"/>
      <c r="PSB15" s="13"/>
      <c r="PSZ15" s="15"/>
      <c r="PTC15" s="13"/>
      <c r="PUA15" s="15"/>
      <c r="PUD15" s="13"/>
      <c r="PVB15" s="15"/>
      <c r="PVE15" s="13"/>
      <c r="PWC15" s="15"/>
      <c r="PWF15" s="13"/>
      <c r="PXD15" s="15"/>
      <c r="PXG15" s="13"/>
      <c r="PYE15" s="15"/>
      <c r="PYH15" s="13"/>
      <c r="PZF15" s="15"/>
      <c r="PZI15" s="13"/>
      <c r="QAG15" s="15"/>
      <c r="QAJ15" s="13"/>
      <c r="QBH15" s="15"/>
      <c r="QBK15" s="13"/>
      <c r="QCI15" s="15"/>
      <c r="QCL15" s="13"/>
      <c r="QDJ15" s="15"/>
      <c r="QDM15" s="13"/>
      <c r="QEK15" s="15"/>
      <c r="QEN15" s="13"/>
      <c r="QFL15" s="15"/>
      <c r="QFO15" s="13"/>
      <c r="QGM15" s="15"/>
      <c r="QGP15" s="13"/>
      <c r="QHN15" s="15"/>
      <c r="QHQ15" s="13"/>
      <c r="QIO15" s="15"/>
      <c r="QIR15" s="13"/>
      <c r="QJP15" s="15"/>
      <c r="QJS15" s="13"/>
      <c r="QKQ15" s="15"/>
      <c r="QKT15" s="13"/>
      <c r="QLR15" s="15"/>
      <c r="QLU15" s="13"/>
      <c r="QMS15" s="15"/>
      <c r="QMV15" s="13"/>
      <c r="QNT15" s="15"/>
      <c r="QNW15" s="13"/>
      <c r="QOU15" s="15"/>
      <c r="QOX15" s="13"/>
      <c r="QPV15" s="15"/>
      <c r="QPY15" s="13"/>
      <c r="QQW15" s="15"/>
      <c r="QQZ15" s="13"/>
      <c r="QRX15" s="15"/>
      <c r="QSA15" s="13"/>
      <c r="QSY15" s="15"/>
      <c r="QTB15" s="13"/>
      <c r="QTZ15" s="15"/>
      <c r="QUC15" s="13"/>
      <c r="QVA15" s="15"/>
      <c r="QVD15" s="13"/>
      <c r="QWB15" s="15"/>
      <c r="QWE15" s="13"/>
      <c r="QXC15" s="15"/>
      <c r="QXF15" s="13"/>
      <c r="QYD15" s="15"/>
      <c r="QYG15" s="13"/>
      <c r="QZE15" s="15"/>
      <c r="QZH15" s="13"/>
      <c r="RAF15" s="15"/>
      <c r="RAI15" s="13"/>
      <c r="RBG15" s="15"/>
      <c r="RBJ15" s="13"/>
      <c r="RCH15" s="15"/>
      <c r="RCK15" s="13"/>
      <c r="RDI15" s="15"/>
      <c r="RDL15" s="13"/>
      <c r="REJ15" s="15"/>
      <c r="REM15" s="13"/>
      <c r="RFK15" s="15"/>
      <c r="RFN15" s="13"/>
      <c r="RGL15" s="15"/>
      <c r="RGO15" s="13"/>
      <c r="RHM15" s="15"/>
      <c r="RHP15" s="13"/>
      <c r="RIN15" s="15"/>
      <c r="RIQ15" s="13"/>
      <c r="RJO15" s="15"/>
      <c r="RJR15" s="13"/>
      <c r="RKP15" s="15"/>
      <c r="RKS15" s="13"/>
      <c r="RLQ15" s="15"/>
      <c r="RLT15" s="13"/>
      <c r="RMR15" s="15"/>
      <c r="RMU15" s="13"/>
      <c r="RNS15" s="15"/>
      <c r="RNV15" s="13"/>
      <c r="ROT15" s="15"/>
      <c r="ROW15" s="13"/>
      <c r="RPU15" s="15"/>
      <c r="RPX15" s="13"/>
      <c r="RQV15" s="15"/>
      <c r="RQY15" s="13"/>
      <c r="RRW15" s="15"/>
      <c r="RRZ15" s="13"/>
      <c r="RSX15" s="15"/>
      <c r="RTA15" s="13"/>
      <c r="RTY15" s="15"/>
      <c r="RUB15" s="13"/>
      <c r="RUZ15" s="15"/>
      <c r="RVC15" s="13"/>
      <c r="RWA15" s="15"/>
      <c r="RWD15" s="13"/>
      <c r="RXB15" s="15"/>
      <c r="RXE15" s="13"/>
      <c r="RYC15" s="15"/>
      <c r="RYF15" s="13"/>
      <c r="RZD15" s="15"/>
      <c r="RZG15" s="13"/>
      <c r="SAE15" s="15"/>
      <c r="SAH15" s="13"/>
      <c r="SBF15" s="15"/>
      <c r="SBI15" s="13"/>
      <c r="SCG15" s="15"/>
      <c r="SCJ15" s="13"/>
      <c r="SDH15" s="15"/>
      <c r="SDK15" s="13"/>
      <c r="SEI15" s="15"/>
      <c r="SEL15" s="13"/>
      <c r="SFJ15" s="15"/>
      <c r="SFM15" s="13"/>
      <c r="SGK15" s="15"/>
      <c r="SGN15" s="13"/>
      <c r="SHL15" s="15"/>
      <c r="SHO15" s="13"/>
      <c r="SIM15" s="15"/>
      <c r="SIP15" s="13"/>
      <c r="SJN15" s="15"/>
      <c r="SJQ15" s="13"/>
      <c r="SKO15" s="15"/>
      <c r="SKR15" s="13"/>
      <c r="SLP15" s="15"/>
      <c r="SLS15" s="13"/>
      <c r="SMQ15" s="15"/>
      <c r="SMT15" s="13"/>
      <c r="SNR15" s="15"/>
      <c r="SNU15" s="13"/>
      <c r="SOS15" s="15"/>
      <c r="SOV15" s="13"/>
      <c r="SPT15" s="15"/>
      <c r="SPW15" s="13"/>
      <c r="SQU15" s="15"/>
      <c r="SQX15" s="13"/>
      <c r="SRV15" s="15"/>
      <c r="SRY15" s="13"/>
      <c r="SSW15" s="15"/>
      <c r="SSZ15" s="13"/>
      <c r="STX15" s="15"/>
      <c r="SUA15" s="13"/>
      <c r="SUY15" s="15"/>
      <c r="SVB15" s="13"/>
      <c r="SVZ15" s="15"/>
      <c r="SWC15" s="13"/>
      <c r="SXA15" s="15"/>
      <c r="SXD15" s="13"/>
      <c r="SYB15" s="15"/>
      <c r="SYE15" s="13"/>
      <c r="SZC15" s="15"/>
      <c r="SZF15" s="13"/>
      <c r="TAD15" s="15"/>
      <c r="TAG15" s="13"/>
      <c r="TBE15" s="15"/>
      <c r="TBH15" s="13"/>
      <c r="TCF15" s="15"/>
      <c r="TCI15" s="13"/>
      <c r="TDG15" s="15"/>
      <c r="TDJ15" s="13"/>
      <c r="TEH15" s="15"/>
      <c r="TEK15" s="13"/>
      <c r="TFI15" s="15"/>
      <c r="TFL15" s="13"/>
      <c r="TGJ15" s="15"/>
      <c r="TGM15" s="13"/>
      <c r="THK15" s="15"/>
      <c r="THN15" s="13"/>
      <c r="TIL15" s="15"/>
      <c r="TIO15" s="13"/>
      <c r="TJM15" s="15"/>
      <c r="TJP15" s="13"/>
      <c r="TKN15" s="15"/>
      <c r="TKQ15" s="13"/>
      <c r="TLO15" s="15"/>
      <c r="TLR15" s="13"/>
      <c r="TMP15" s="15"/>
      <c r="TMS15" s="13"/>
      <c r="TNQ15" s="15"/>
      <c r="TNT15" s="13"/>
      <c r="TOR15" s="15"/>
      <c r="TOU15" s="13"/>
      <c r="TPS15" s="15"/>
      <c r="TPV15" s="13"/>
      <c r="TQT15" s="15"/>
      <c r="TQW15" s="13"/>
      <c r="TRU15" s="15"/>
      <c r="TRX15" s="13"/>
      <c r="TSV15" s="15"/>
      <c r="TSY15" s="13"/>
      <c r="TTW15" s="15"/>
      <c r="TTZ15" s="13"/>
      <c r="TUX15" s="15"/>
      <c r="TVA15" s="13"/>
      <c r="TVY15" s="15"/>
      <c r="TWB15" s="13"/>
      <c r="TWZ15" s="15"/>
      <c r="TXC15" s="13"/>
      <c r="TYA15" s="15"/>
      <c r="TYD15" s="13"/>
      <c r="TZB15" s="15"/>
      <c r="TZE15" s="13"/>
      <c r="UAC15" s="15"/>
      <c r="UAF15" s="13"/>
      <c r="UBD15" s="15"/>
      <c r="UBG15" s="13"/>
      <c r="UCE15" s="15"/>
      <c r="UCH15" s="13"/>
      <c r="UDF15" s="15"/>
      <c r="UDI15" s="13"/>
      <c r="UEG15" s="15"/>
      <c r="UEJ15" s="13"/>
      <c r="UFH15" s="15"/>
      <c r="UFK15" s="13"/>
      <c r="UGI15" s="15"/>
      <c r="UGL15" s="13"/>
      <c r="UHJ15" s="15"/>
      <c r="UHM15" s="13"/>
      <c r="UIK15" s="15"/>
      <c r="UIN15" s="13"/>
      <c r="UJL15" s="15"/>
      <c r="UJO15" s="13"/>
      <c r="UKM15" s="15"/>
      <c r="UKP15" s="13"/>
      <c r="ULN15" s="15"/>
      <c r="ULQ15" s="13"/>
      <c r="UMO15" s="15"/>
      <c r="UMR15" s="13"/>
      <c r="UNP15" s="15"/>
      <c r="UNS15" s="13"/>
      <c r="UOQ15" s="15"/>
      <c r="UOT15" s="13"/>
      <c r="UPR15" s="15"/>
      <c r="UPU15" s="13"/>
      <c r="UQS15" s="15"/>
      <c r="UQV15" s="13"/>
      <c r="URT15" s="15"/>
      <c r="URW15" s="13"/>
      <c r="USU15" s="15"/>
      <c r="USX15" s="13"/>
      <c r="UTV15" s="15"/>
      <c r="UTY15" s="13"/>
      <c r="UUW15" s="15"/>
      <c r="UUZ15" s="13"/>
      <c r="UVX15" s="15"/>
      <c r="UWA15" s="13"/>
      <c r="UWY15" s="15"/>
      <c r="UXB15" s="13"/>
      <c r="UXZ15" s="15"/>
      <c r="UYC15" s="13"/>
      <c r="UZA15" s="15"/>
      <c r="UZD15" s="13"/>
      <c r="VAB15" s="15"/>
      <c r="VAE15" s="13"/>
      <c r="VBC15" s="15"/>
      <c r="VBF15" s="13"/>
      <c r="VCD15" s="15"/>
      <c r="VCG15" s="13"/>
      <c r="VDE15" s="15"/>
      <c r="VDH15" s="13"/>
      <c r="VEF15" s="15"/>
      <c r="VEI15" s="13"/>
      <c r="VFG15" s="15"/>
      <c r="VFJ15" s="13"/>
      <c r="VGH15" s="15"/>
      <c r="VGK15" s="13"/>
      <c r="VHI15" s="15"/>
      <c r="VHL15" s="13"/>
      <c r="VIJ15" s="15"/>
      <c r="VIM15" s="13"/>
      <c r="VJK15" s="15"/>
      <c r="VJN15" s="13"/>
      <c r="VKL15" s="15"/>
      <c r="VKO15" s="13"/>
      <c r="VLM15" s="15"/>
      <c r="VLP15" s="13"/>
      <c r="VMN15" s="15"/>
      <c r="VMQ15" s="13"/>
      <c r="VNO15" s="15"/>
      <c r="VNR15" s="13"/>
      <c r="VOP15" s="15"/>
      <c r="VOS15" s="13"/>
      <c r="VPQ15" s="15"/>
      <c r="VPT15" s="13"/>
      <c r="VQR15" s="15"/>
      <c r="VQU15" s="13"/>
      <c r="VRS15" s="15"/>
      <c r="VRV15" s="13"/>
      <c r="VST15" s="15"/>
      <c r="VSW15" s="13"/>
      <c r="VTU15" s="15"/>
      <c r="VTX15" s="13"/>
      <c r="VUV15" s="15"/>
      <c r="VUY15" s="13"/>
      <c r="VVW15" s="15"/>
      <c r="VVZ15" s="13"/>
      <c r="VWX15" s="15"/>
      <c r="VXA15" s="13"/>
      <c r="VXY15" s="15"/>
      <c r="VYB15" s="13"/>
      <c r="VYZ15" s="15"/>
      <c r="VZC15" s="13"/>
      <c r="WAA15" s="15"/>
      <c r="WAD15" s="13"/>
      <c r="WBB15" s="15"/>
      <c r="WBE15" s="13"/>
      <c r="WCC15" s="15"/>
      <c r="WCF15" s="13"/>
      <c r="WDD15" s="15"/>
      <c r="WDG15" s="13"/>
      <c r="WEE15" s="15"/>
      <c r="WEH15" s="13"/>
      <c r="WFF15" s="15"/>
      <c r="WFI15" s="13"/>
      <c r="WGG15" s="15"/>
      <c r="WGJ15" s="13"/>
      <c r="WHH15" s="15"/>
      <c r="WHK15" s="13"/>
      <c r="WII15" s="15"/>
      <c r="WIL15" s="13"/>
      <c r="WJJ15" s="15"/>
      <c r="WJM15" s="13"/>
      <c r="WKK15" s="15"/>
      <c r="WKN15" s="13"/>
      <c r="WLL15" s="15"/>
      <c r="WLO15" s="13"/>
      <c r="WMM15" s="15"/>
      <c r="WMP15" s="13"/>
      <c r="WNN15" s="15"/>
      <c r="WNQ15" s="13"/>
      <c r="WOO15" s="15"/>
      <c r="WOR15" s="13"/>
      <c r="WPP15" s="15"/>
      <c r="WPS15" s="13"/>
      <c r="WQQ15" s="15"/>
      <c r="WQT15" s="13"/>
      <c r="WRR15" s="15"/>
      <c r="WRU15" s="13"/>
      <c r="WSS15" s="15"/>
      <c r="WSV15" s="13"/>
      <c r="WTT15" s="15"/>
      <c r="WTW15" s="13"/>
      <c r="WUU15" s="15"/>
      <c r="WUX15" s="13"/>
      <c r="WVV15" s="15"/>
      <c r="WVY15" s="13"/>
      <c r="WWW15" s="15"/>
      <c r="WWZ15" s="13"/>
      <c r="WXX15" s="15"/>
      <c r="WYA15" s="13"/>
      <c r="WYY15" s="15"/>
      <c r="WZB15" s="13"/>
      <c r="WZZ15" s="15"/>
      <c r="XAC15" s="13"/>
      <c r="XBA15" s="15"/>
      <c r="XBD15" s="13"/>
      <c r="XCB15" s="15"/>
      <c r="XCE15" s="13"/>
      <c r="XDC15" s="15"/>
      <c r="XDF15" s="13"/>
      <c r="XED15" s="15"/>
      <c r="XEG15" s="13"/>
    </row>
    <row r="16" spans="1:1022 1025:2048 2051:3050 3074:4076 4100:5102 5126:6128 6152:7154 7178:8180 8204:9206 9230:10232 10256:11258 11282:12284 12308:13310 13334:14336 14360:15359 15362:16361" ht="21" x14ac:dyDescent="0.2">
      <c r="A16" s="13" t="s">
        <v>58</v>
      </c>
      <c r="C16" s="3">
        <v>7030000</v>
      </c>
      <c r="E16" s="3">
        <v>355834259021</v>
      </c>
      <c r="G16" s="3">
        <v>885211012890</v>
      </c>
      <c r="I16" s="3">
        <v>714920</v>
      </c>
      <c r="K16" s="3">
        <v>137377426359</v>
      </c>
      <c r="M16" s="3">
        <v>0</v>
      </c>
      <c r="O16" s="3">
        <v>0</v>
      </c>
      <c r="Q16" s="3">
        <v>7744920</v>
      </c>
      <c r="S16" s="3">
        <v>211450</v>
      </c>
      <c r="U16" s="3">
        <v>493211685380</v>
      </c>
      <c r="W16" s="3">
        <v>1625004196428.1799</v>
      </c>
      <c r="Y16" s="1">
        <v>4.6967806745474835E-2</v>
      </c>
      <c r="AX16" s="15"/>
      <c r="BA16" s="13"/>
      <c r="BY16" s="15"/>
      <c r="CB16" s="13"/>
      <c r="CZ16" s="15"/>
      <c r="DC16" s="13"/>
      <c r="EA16" s="15"/>
      <c r="ED16" s="13"/>
      <c r="FB16" s="15"/>
      <c r="FE16" s="13"/>
      <c r="GC16" s="15"/>
      <c r="GF16" s="13"/>
      <c r="HD16" s="15"/>
      <c r="HG16" s="13"/>
      <c r="IE16" s="15"/>
      <c r="IH16" s="13"/>
      <c r="JF16" s="15"/>
      <c r="JI16" s="13"/>
      <c r="KG16" s="15"/>
      <c r="KJ16" s="13"/>
      <c r="LH16" s="15"/>
      <c r="LK16" s="13"/>
      <c r="MI16" s="15"/>
      <c r="ML16" s="13"/>
      <c r="NJ16" s="15"/>
      <c r="NM16" s="13"/>
      <c r="OK16" s="15"/>
      <c r="ON16" s="13"/>
      <c r="PL16" s="15"/>
      <c r="PO16" s="13"/>
      <c r="QM16" s="15"/>
      <c r="QP16" s="13"/>
      <c r="RN16" s="15"/>
      <c r="RQ16" s="13"/>
      <c r="SO16" s="15"/>
      <c r="SR16" s="13"/>
      <c r="TP16" s="15"/>
      <c r="TS16" s="13"/>
      <c r="UQ16" s="15"/>
      <c r="UT16" s="13"/>
      <c r="VR16" s="15"/>
      <c r="VU16" s="13"/>
      <c r="WS16" s="15"/>
      <c r="WV16" s="13"/>
      <c r="XT16" s="15"/>
      <c r="XW16" s="13"/>
      <c r="YU16" s="15"/>
      <c r="YX16" s="13"/>
      <c r="ZV16" s="15"/>
      <c r="ZY16" s="13"/>
      <c r="AAW16" s="15"/>
      <c r="AAZ16" s="13"/>
      <c r="ABX16" s="15"/>
      <c r="ACA16" s="13"/>
      <c r="ACY16" s="15"/>
      <c r="ADB16" s="13"/>
      <c r="ADZ16" s="15"/>
      <c r="AEC16" s="13"/>
      <c r="AFA16" s="15"/>
      <c r="AFD16" s="13"/>
      <c r="AGB16" s="15"/>
      <c r="AGE16" s="13"/>
      <c r="AHC16" s="15"/>
      <c r="AHF16" s="13"/>
      <c r="AID16" s="15"/>
      <c r="AIG16" s="13"/>
      <c r="AJE16" s="15"/>
      <c r="AJH16" s="13"/>
      <c r="AKF16" s="15"/>
      <c r="AKI16" s="13"/>
      <c r="ALG16" s="15"/>
      <c r="ALJ16" s="13"/>
      <c r="AMH16" s="15"/>
      <c r="AMK16" s="13"/>
      <c r="ANI16" s="15"/>
      <c r="ANL16" s="13"/>
      <c r="AOJ16" s="15"/>
      <c r="AOM16" s="13"/>
      <c r="APK16" s="15"/>
      <c r="APN16" s="13"/>
      <c r="AQL16" s="15"/>
      <c r="AQO16" s="13"/>
      <c r="ARM16" s="15"/>
      <c r="ARP16" s="13"/>
      <c r="ASN16" s="15"/>
      <c r="ASQ16" s="13"/>
      <c r="ATO16" s="15"/>
      <c r="ATR16" s="13"/>
      <c r="AUP16" s="15"/>
      <c r="AUS16" s="13"/>
      <c r="AVQ16" s="15"/>
      <c r="AVT16" s="13"/>
      <c r="AWR16" s="15"/>
      <c r="AWU16" s="13"/>
      <c r="AXS16" s="15"/>
      <c r="AXV16" s="13"/>
      <c r="AYT16" s="15"/>
      <c r="AYW16" s="13"/>
      <c r="AZU16" s="15"/>
      <c r="AZX16" s="13"/>
      <c r="BAV16" s="15"/>
      <c r="BAY16" s="13"/>
      <c r="BBW16" s="15"/>
      <c r="BBZ16" s="13"/>
      <c r="BCX16" s="15"/>
      <c r="BDA16" s="13"/>
      <c r="BDY16" s="15"/>
      <c r="BEB16" s="13"/>
      <c r="BEZ16" s="15"/>
      <c r="BFC16" s="13"/>
      <c r="BGA16" s="15"/>
      <c r="BGD16" s="13"/>
      <c r="BHB16" s="15"/>
      <c r="BHE16" s="13"/>
      <c r="BIC16" s="15"/>
      <c r="BIF16" s="13"/>
      <c r="BJD16" s="15"/>
      <c r="BJG16" s="13"/>
      <c r="BKE16" s="15"/>
      <c r="BKH16" s="13"/>
      <c r="BLF16" s="15"/>
      <c r="BLI16" s="13"/>
      <c r="BMG16" s="15"/>
      <c r="BMJ16" s="13"/>
      <c r="BNH16" s="15"/>
      <c r="BNK16" s="13"/>
      <c r="BOI16" s="15"/>
      <c r="BOL16" s="13"/>
      <c r="BPJ16" s="15"/>
      <c r="BPM16" s="13"/>
      <c r="BQK16" s="15"/>
      <c r="BQN16" s="13"/>
      <c r="BRL16" s="15"/>
      <c r="BRO16" s="13"/>
      <c r="BSM16" s="15"/>
      <c r="BSP16" s="13"/>
      <c r="BTN16" s="15"/>
      <c r="BTQ16" s="13"/>
      <c r="BUO16" s="15"/>
      <c r="BUR16" s="13"/>
      <c r="BVP16" s="15"/>
      <c r="BVS16" s="13"/>
      <c r="BWQ16" s="15"/>
      <c r="BWT16" s="13"/>
      <c r="BXR16" s="15"/>
      <c r="BXU16" s="13"/>
      <c r="BYS16" s="15"/>
      <c r="BYV16" s="13"/>
      <c r="BZT16" s="15"/>
      <c r="BZW16" s="13"/>
      <c r="CAU16" s="15"/>
      <c r="CAX16" s="13"/>
      <c r="CBV16" s="15"/>
      <c r="CBY16" s="13"/>
      <c r="CCW16" s="15"/>
      <c r="CCZ16" s="13"/>
      <c r="CDX16" s="15"/>
      <c r="CEA16" s="13"/>
      <c r="CEY16" s="15"/>
      <c r="CFB16" s="13"/>
      <c r="CFZ16" s="15"/>
      <c r="CGC16" s="13"/>
      <c r="CHA16" s="15"/>
      <c r="CHD16" s="13"/>
      <c r="CIB16" s="15"/>
      <c r="CIE16" s="13"/>
      <c r="CJC16" s="15"/>
      <c r="CJF16" s="13"/>
      <c r="CKD16" s="15"/>
      <c r="CKG16" s="13"/>
      <c r="CLE16" s="15"/>
      <c r="CLH16" s="13"/>
      <c r="CMF16" s="15"/>
      <c r="CMI16" s="13"/>
      <c r="CNG16" s="15"/>
      <c r="CNJ16" s="13"/>
      <c r="COH16" s="15"/>
      <c r="COK16" s="13"/>
      <c r="CPI16" s="15"/>
      <c r="CPL16" s="13"/>
      <c r="CQJ16" s="15"/>
      <c r="CQM16" s="13"/>
      <c r="CRK16" s="15"/>
      <c r="CRN16" s="13"/>
      <c r="CSL16" s="15"/>
      <c r="CSO16" s="13"/>
      <c r="CTM16" s="15"/>
      <c r="CTP16" s="13"/>
      <c r="CUN16" s="15"/>
      <c r="CUQ16" s="13"/>
      <c r="CVO16" s="15"/>
      <c r="CVR16" s="13"/>
      <c r="CWP16" s="15"/>
      <c r="CWS16" s="13"/>
      <c r="CXQ16" s="15"/>
      <c r="CXT16" s="13"/>
      <c r="CYR16" s="15"/>
      <c r="CYU16" s="13"/>
      <c r="CZS16" s="15"/>
      <c r="CZV16" s="13"/>
      <c r="DAT16" s="15"/>
      <c r="DAW16" s="13"/>
      <c r="DBU16" s="15"/>
      <c r="DBX16" s="13"/>
      <c r="DCV16" s="15"/>
      <c r="DCY16" s="13"/>
      <c r="DDW16" s="15"/>
      <c r="DDZ16" s="13"/>
      <c r="DEX16" s="15"/>
      <c r="DFA16" s="13"/>
      <c r="DFY16" s="15"/>
      <c r="DGB16" s="13"/>
      <c r="DGZ16" s="15"/>
      <c r="DHC16" s="13"/>
      <c r="DIA16" s="15"/>
      <c r="DID16" s="13"/>
      <c r="DJB16" s="15"/>
      <c r="DJE16" s="13"/>
      <c r="DKC16" s="15"/>
      <c r="DKF16" s="13"/>
      <c r="DLD16" s="15"/>
      <c r="DLG16" s="13"/>
      <c r="DME16" s="15"/>
      <c r="DMH16" s="13"/>
      <c r="DNF16" s="15"/>
      <c r="DNI16" s="13"/>
      <c r="DOG16" s="15"/>
      <c r="DOJ16" s="13"/>
      <c r="DPH16" s="15"/>
      <c r="DPK16" s="13"/>
      <c r="DQI16" s="15"/>
      <c r="DQL16" s="13"/>
      <c r="DRJ16" s="15"/>
      <c r="DRM16" s="13"/>
      <c r="DSK16" s="15"/>
      <c r="DSN16" s="13"/>
      <c r="DTL16" s="15"/>
      <c r="DTO16" s="13"/>
      <c r="DUM16" s="15"/>
      <c r="DUP16" s="13"/>
      <c r="DVN16" s="15"/>
      <c r="DVQ16" s="13"/>
      <c r="DWO16" s="15"/>
      <c r="DWR16" s="13"/>
      <c r="DXP16" s="15"/>
      <c r="DXS16" s="13"/>
      <c r="DYQ16" s="15"/>
      <c r="DYT16" s="13"/>
      <c r="DZR16" s="15"/>
      <c r="DZU16" s="13"/>
      <c r="EAS16" s="15"/>
      <c r="EAV16" s="13"/>
      <c r="EBT16" s="15"/>
      <c r="EBW16" s="13"/>
      <c r="ECU16" s="15"/>
      <c r="ECX16" s="13"/>
      <c r="EDV16" s="15"/>
      <c r="EDY16" s="13"/>
      <c r="EEW16" s="15"/>
      <c r="EEZ16" s="13"/>
      <c r="EFX16" s="15"/>
      <c r="EGA16" s="13"/>
      <c r="EGY16" s="15"/>
      <c r="EHB16" s="13"/>
      <c r="EHZ16" s="15"/>
      <c r="EIC16" s="13"/>
      <c r="EJA16" s="15"/>
      <c r="EJD16" s="13"/>
      <c r="EKB16" s="15"/>
      <c r="EKE16" s="13"/>
      <c r="ELC16" s="15"/>
      <c r="ELF16" s="13"/>
      <c r="EMD16" s="15"/>
      <c r="EMG16" s="13"/>
      <c r="ENE16" s="15"/>
      <c r="ENH16" s="13"/>
      <c r="EOF16" s="15"/>
      <c r="EOI16" s="13"/>
      <c r="EPG16" s="15"/>
      <c r="EPJ16" s="13"/>
      <c r="EQH16" s="15"/>
      <c r="EQK16" s="13"/>
      <c r="ERI16" s="15"/>
      <c r="ERL16" s="13"/>
      <c r="ESJ16" s="15"/>
      <c r="ESM16" s="13"/>
      <c r="ETK16" s="15"/>
      <c r="ETN16" s="13"/>
      <c r="EUL16" s="15"/>
      <c r="EUO16" s="13"/>
      <c r="EVM16" s="15"/>
      <c r="EVP16" s="13"/>
      <c r="EWN16" s="15"/>
      <c r="EWQ16" s="13"/>
      <c r="EXO16" s="15"/>
      <c r="EXR16" s="13"/>
      <c r="EYP16" s="15"/>
      <c r="EYS16" s="13"/>
      <c r="EZQ16" s="15"/>
      <c r="EZT16" s="13"/>
      <c r="FAR16" s="15"/>
      <c r="FAU16" s="13"/>
      <c r="FBS16" s="15"/>
      <c r="FBV16" s="13"/>
      <c r="FCT16" s="15"/>
      <c r="FCW16" s="13"/>
      <c r="FDU16" s="15"/>
      <c r="FDX16" s="13"/>
      <c r="FEV16" s="15"/>
      <c r="FEY16" s="13"/>
      <c r="FFW16" s="15"/>
      <c r="FFZ16" s="13"/>
      <c r="FGX16" s="15"/>
      <c r="FHA16" s="13"/>
      <c r="FHY16" s="15"/>
      <c r="FIB16" s="13"/>
      <c r="FIZ16" s="15"/>
      <c r="FJC16" s="13"/>
      <c r="FKA16" s="15"/>
      <c r="FKD16" s="13"/>
      <c r="FLB16" s="15"/>
      <c r="FLE16" s="13"/>
      <c r="FMC16" s="15"/>
      <c r="FMF16" s="13"/>
      <c r="FND16" s="15"/>
      <c r="FNG16" s="13"/>
      <c r="FOE16" s="15"/>
      <c r="FOH16" s="13"/>
      <c r="FPF16" s="15"/>
      <c r="FPI16" s="13"/>
      <c r="FQG16" s="15"/>
      <c r="FQJ16" s="13"/>
      <c r="FRH16" s="15"/>
      <c r="FRK16" s="13"/>
      <c r="FSI16" s="15"/>
      <c r="FSL16" s="13"/>
      <c r="FTJ16" s="15"/>
      <c r="FTM16" s="13"/>
      <c r="FUK16" s="15"/>
      <c r="FUN16" s="13"/>
      <c r="FVL16" s="15"/>
      <c r="FVO16" s="13"/>
      <c r="FWM16" s="15"/>
      <c r="FWP16" s="13"/>
      <c r="FXN16" s="15"/>
      <c r="FXQ16" s="13"/>
      <c r="FYO16" s="15"/>
      <c r="FYR16" s="13"/>
      <c r="FZP16" s="15"/>
      <c r="FZS16" s="13"/>
      <c r="GAQ16" s="15"/>
      <c r="GAT16" s="13"/>
      <c r="GBR16" s="15"/>
      <c r="GBU16" s="13"/>
      <c r="GCS16" s="15"/>
      <c r="GCV16" s="13"/>
      <c r="GDT16" s="15"/>
      <c r="GDW16" s="13"/>
      <c r="GEU16" s="15"/>
      <c r="GEX16" s="13"/>
      <c r="GFV16" s="15"/>
      <c r="GFY16" s="13"/>
      <c r="GGW16" s="15"/>
      <c r="GGZ16" s="13"/>
      <c r="GHX16" s="15"/>
      <c r="GIA16" s="13"/>
      <c r="GIY16" s="15"/>
      <c r="GJB16" s="13"/>
      <c r="GJZ16" s="15"/>
      <c r="GKC16" s="13"/>
      <c r="GLA16" s="15"/>
      <c r="GLD16" s="13"/>
      <c r="GMB16" s="15"/>
      <c r="GME16" s="13"/>
      <c r="GNC16" s="15"/>
      <c r="GNF16" s="13"/>
      <c r="GOD16" s="15"/>
      <c r="GOG16" s="13"/>
      <c r="GPE16" s="15"/>
      <c r="GPH16" s="13"/>
      <c r="GQF16" s="15"/>
      <c r="GQI16" s="13"/>
      <c r="GRG16" s="15"/>
      <c r="GRJ16" s="13"/>
      <c r="GSH16" s="15"/>
      <c r="GSK16" s="13"/>
      <c r="GTI16" s="15"/>
      <c r="GTL16" s="13"/>
      <c r="GUJ16" s="15"/>
      <c r="GUM16" s="13"/>
      <c r="GVK16" s="15"/>
      <c r="GVN16" s="13"/>
      <c r="GWL16" s="15"/>
      <c r="GWO16" s="13"/>
      <c r="GXM16" s="15"/>
      <c r="GXP16" s="13"/>
      <c r="GYN16" s="15"/>
      <c r="GYQ16" s="13"/>
      <c r="GZO16" s="15"/>
      <c r="GZR16" s="13"/>
      <c r="HAP16" s="15"/>
      <c r="HAS16" s="13"/>
      <c r="HBQ16" s="15"/>
      <c r="HBT16" s="13"/>
      <c r="HCR16" s="15"/>
      <c r="HCU16" s="13"/>
      <c r="HDS16" s="15"/>
      <c r="HDV16" s="13"/>
      <c r="HET16" s="15"/>
      <c r="HEW16" s="13"/>
      <c r="HFU16" s="15"/>
      <c r="HFX16" s="13"/>
      <c r="HGV16" s="15"/>
      <c r="HGY16" s="13"/>
      <c r="HHW16" s="15"/>
      <c r="HHZ16" s="13"/>
      <c r="HIX16" s="15"/>
      <c r="HJA16" s="13"/>
      <c r="HJY16" s="15"/>
      <c r="HKB16" s="13"/>
      <c r="HKZ16" s="15"/>
      <c r="HLC16" s="13"/>
      <c r="HMA16" s="15"/>
      <c r="HMD16" s="13"/>
      <c r="HNB16" s="15"/>
      <c r="HNE16" s="13"/>
      <c r="HOC16" s="15"/>
      <c r="HOF16" s="13"/>
      <c r="HPD16" s="15"/>
      <c r="HPG16" s="13"/>
      <c r="HQE16" s="15"/>
      <c r="HQH16" s="13"/>
      <c r="HRF16" s="15"/>
      <c r="HRI16" s="13"/>
      <c r="HSG16" s="15"/>
      <c r="HSJ16" s="13"/>
      <c r="HTH16" s="15"/>
      <c r="HTK16" s="13"/>
      <c r="HUI16" s="15"/>
      <c r="HUL16" s="13"/>
      <c r="HVJ16" s="15"/>
      <c r="HVM16" s="13"/>
      <c r="HWK16" s="15"/>
      <c r="HWN16" s="13"/>
      <c r="HXL16" s="15"/>
      <c r="HXO16" s="13"/>
      <c r="HYM16" s="15"/>
      <c r="HYP16" s="13"/>
      <c r="HZN16" s="15"/>
      <c r="HZQ16" s="13"/>
      <c r="IAO16" s="15"/>
      <c r="IAR16" s="13"/>
      <c r="IBP16" s="15"/>
      <c r="IBS16" s="13"/>
      <c r="ICQ16" s="15"/>
      <c r="ICT16" s="13"/>
      <c r="IDR16" s="15"/>
      <c r="IDU16" s="13"/>
      <c r="IES16" s="15"/>
      <c r="IEV16" s="13"/>
      <c r="IFT16" s="15"/>
      <c r="IFW16" s="13"/>
      <c r="IGU16" s="15"/>
      <c r="IGX16" s="13"/>
      <c r="IHV16" s="15"/>
      <c r="IHY16" s="13"/>
      <c r="IIW16" s="15"/>
      <c r="IIZ16" s="13"/>
      <c r="IJX16" s="15"/>
      <c r="IKA16" s="13"/>
      <c r="IKY16" s="15"/>
      <c r="ILB16" s="13"/>
      <c r="ILZ16" s="15"/>
      <c r="IMC16" s="13"/>
      <c r="INA16" s="15"/>
      <c r="IND16" s="13"/>
      <c r="IOB16" s="15"/>
      <c r="IOE16" s="13"/>
      <c r="IPC16" s="15"/>
      <c r="IPF16" s="13"/>
      <c r="IQD16" s="15"/>
      <c r="IQG16" s="13"/>
      <c r="IRE16" s="15"/>
      <c r="IRH16" s="13"/>
      <c r="ISF16" s="15"/>
      <c r="ISI16" s="13"/>
      <c r="ITG16" s="15"/>
      <c r="ITJ16" s="13"/>
      <c r="IUH16" s="15"/>
      <c r="IUK16" s="13"/>
      <c r="IVI16" s="15"/>
      <c r="IVL16" s="13"/>
      <c r="IWJ16" s="15"/>
      <c r="IWM16" s="13"/>
      <c r="IXK16" s="15"/>
      <c r="IXN16" s="13"/>
      <c r="IYL16" s="15"/>
      <c r="IYO16" s="13"/>
      <c r="IZM16" s="15"/>
      <c r="IZP16" s="13"/>
      <c r="JAN16" s="15"/>
      <c r="JAQ16" s="13"/>
      <c r="JBO16" s="15"/>
      <c r="JBR16" s="13"/>
      <c r="JCP16" s="15"/>
      <c r="JCS16" s="13"/>
      <c r="JDQ16" s="15"/>
      <c r="JDT16" s="13"/>
      <c r="JER16" s="15"/>
      <c r="JEU16" s="13"/>
      <c r="JFS16" s="15"/>
      <c r="JFV16" s="13"/>
      <c r="JGT16" s="15"/>
      <c r="JGW16" s="13"/>
      <c r="JHU16" s="15"/>
      <c r="JHX16" s="13"/>
      <c r="JIV16" s="15"/>
      <c r="JIY16" s="13"/>
      <c r="JJW16" s="15"/>
      <c r="JJZ16" s="13"/>
      <c r="JKX16" s="15"/>
      <c r="JLA16" s="13"/>
      <c r="JLY16" s="15"/>
      <c r="JMB16" s="13"/>
      <c r="JMZ16" s="15"/>
      <c r="JNC16" s="13"/>
      <c r="JOA16" s="15"/>
      <c r="JOD16" s="13"/>
      <c r="JPB16" s="15"/>
      <c r="JPE16" s="13"/>
      <c r="JQC16" s="15"/>
      <c r="JQF16" s="13"/>
      <c r="JRD16" s="15"/>
      <c r="JRG16" s="13"/>
      <c r="JSE16" s="15"/>
      <c r="JSH16" s="13"/>
      <c r="JTF16" s="15"/>
      <c r="JTI16" s="13"/>
      <c r="JUG16" s="15"/>
      <c r="JUJ16" s="13"/>
      <c r="JVH16" s="15"/>
      <c r="JVK16" s="13"/>
      <c r="JWI16" s="15"/>
      <c r="JWL16" s="13"/>
      <c r="JXJ16" s="15"/>
      <c r="JXM16" s="13"/>
      <c r="JYK16" s="15"/>
      <c r="JYN16" s="13"/>
      <c r="JZL16" s="15"/>
      <c r="JZO16" s="13"/>
      <c r="KAM16" s="15"/>
      <c r="KAP16" s="13"/>
      <c r="KBN16" s="15"/>
      <c r="KBQ16" s="13"/>
      <c r="KCO16" s="15"/>
      <c r="KCR16" s="13"/>
      <c r="KDP16" s="15"/>
      <c r="KDS16" s="13"/>
      <c r="KEQ16" s="15"/>
      <c r="KET16" s="13"/>
      <c r="KFR16" s="15"/>
      <c r="KFU16" s="13"/>
      <c r="KGS16" s="15"/>
      <c r="KGV16" s="13"/>
      <c r="KHT16" s="15"/>
      <c r="KHW16" s="13"/>
      <c r="KIU16" s="15"/>
      <c r="KIX16" s="13"/>
      <c r="KJV16" s="15"/>
      <c r="KJY16" s="13"/>
      <c r="KKW16" s="15"/>
      <c r="KKZ16" s="13"/>
      <c r="KLX16" s="15"/>
      <c r="KMA16" s="13"/>
      <c r="KMY16" s="15"/>
      <c r="KNB16" s="13"/>
      <c r="KNZ16" s="15"/>
      <c r="KOC16" s="13"/>
      <c r="KPA16" s="15"/>
      <c r="KPD16" s="13"/>
      <c r="KQB16" s="15"/>
      <c r="KQE16" s="13"/>
      <c r="KRC16" s="15"/>
      <c r="KRF16" s="13"/>
      <c r="KSD16" s="15"/>
      <c r="KSG16" s="13"/>
      <c r="KTE16" s="15"/>
      <c r="KTH16" s="13"/>
      <c r="KUF16" s="15"/>
      <c r="KUI16" s="13"/>
      <c r="KVG16" s="15"/>
      <c r="KVJ16" s="13"/>
      <c r="KWH16" s="15"/>
      <c r="KWK16" s="13"/>
      <c r="KXI16" s="15"/>
      <c r="KXL16" s="13"/>
      <c r="KYJ16" s="15"/>
      <c r="KYM16" s="13"/>
      <c r="KZK16" s="15"/>
      <c r="KZN16" s="13"/>
      <c r="LAL16" s="15"/>
      <c r="LAO16" s="13"/>
      <c r="LBM16" s="15"/>
      <c r="LBP16" s="13"/>
      <c r="LCN16" s="15"/>
      <c r="LCQ16" s="13"/>
      <c r="LDO16" s="15"/>
      <c r="LDR16" s="13"/>
      <c r="LEP16" s="15"/>
      <c r="LES16" s="13"/>
      <c r="LFQ16" s="15"/>
      <c r="LFT16" s="13"/>
      <c r="LGR16" s="15"/>
      <c r="LGU16" s="13"/>
      <c r="LHS16" s="15"/>
      <c r="LHV16" s="13"/>
      <c r="LIT16" s="15"/>
      <c r="LIW16" s="13"/>
      <c r="LJU16" s="15"/>
      <c r="LJX16" s="13"/>
      <c r="LKV16" s="15"/>
      <c r="LKY16" s="13"/>
      <c r="LLW16" s="15"/>
      <c r="LLZ16" s="13"/>
      <c r="LMX16" s="15"/>
      <c r="LNA16" s="13"/>
      <c r="LNY16" s="15"/>
      <c r="LOB16" s="13"/>
      <c r="LOZ16" s="15"/>
      <c r="LPC16" s="13"/>
      <c r="LQA16" s="15"/>
      <c r="LQD16" s="13"/>
      <c r="LRB16" s="15"/>
      <c r="LRE16" s="13"/>
      <c r="LSC16" s="15"/>
      <c r="LSF16" s="13"/>
      <c r="LTD16" s="15"/>
      <c r="LTG16" s="13"/>
      <c r="LUE16" s="15"/>
      <c r="LUH16" s="13"/>
      <c r="LVF16" s="15"/>
      <c r="LVI16" s="13"/>
      <c r="LWG16" s="15"/>
      <c r="LWJ16" s="13"/>
      <c r="LXH16" s="15"/>
      <c r="LXK16" s="13"/>
      <c r="LYI16" s="15"/>
      <c r="LYL16" s="13"/>
      <c r="LZJ16" s="15"/>
      <c r="LZM16" s="13"/>
      <c r="MAK16" s="15"/>
      <c r="MAN16" s="13"/>
      <c r="MBL16" s="15"/>
      <c r="MBO16" s="13"/>
      <c r="MCM16" s="15"/>
      <c r="MCP16" s="13"/>
      <c r="MDN16" s="15"/>
      <c r="MDQ16" s="13"/>
      <c r="MEO16" s="15"/>
      <c r="MER16" s="13"/>
      <c r="MFP16" s="15"/>
      <c r="MFS16" s="13"/>
      <c r="MGQ16" s="15"/>
      <c r="MGT16" s="13"/>
      <c r="MHR16" s="15"/>
      <c r="MHU16" s="13"/>
      <c r="MIS16" s="15"/>
      <c r="MIV16" s="13"/>
      <c r="MJT16" s="15"/>
      <c r="MJW16" s="13"/>
      <c r="MKU16" s="15"/>
      <c r="MKX16" s="13"/>
      <c r="MLV16" s="15"/>
      <c r="MLY16" s="13"/>
      <c r="MMW16" s="15"/>
      <c r="MMZ16" s="13"/>
      <c r="MNX16" s="15"/>
      <c r="MOA16" s="13"/>
      <c r="MOY16" s="15"/>
      <c r="MPB16" s="13"/>
      <c r="MPZ16" s="15"/>
      <c r="MQC16" s="13"/>
      <c r="MRA16" s="15"/>
      <c r="MRD16" s="13"/>
      <c r="MSB16" s="15"/>
      <c r="MSE16" s="13"/>
      <c r="MTC16" s="15"/>
      <c r="MTF16" s="13"/>
      <c r="MUD16" s="15"/>
      <c r="MUG16" s="13"/>
      <c r="MVE16" s="15"/>
      <c r="MVH16" s="13"/>
      <c r="MWF16" s="15"/>
      <c r="MWI16" s="13"/>
      <c r="MXG16" s="15"/>
      <c r="MXJ16" s="13"/>
      <c r="MYH16" s="15"/>
      <c r="MYK16" s="13"/>
      <c r="MZI16" s="15"/>
      <c r="MZL16" s="13"/>
      <c r="NAJ16" s="15"/>
      <c r="NAM16" s="13"/>
      <c r="NBK16" s="15"/>
      <c r="NBN16" s="13"/>
      <c r="NCL16" s="15"/>
      <c r="NCO16" s="13"/>
      <c r="NDM16" s="15"/>
      <c r="NDP16" s="13"/>
      <c r="NEN16" s="15"/>
      <c r="NEQ16" s="13"/>
      <c r="NFO16" s="15"/>
      <c r="NFR16" s="13"/>
      <c r="NGP16" s="15"/>
      <c r="NGS16" s="13"/>
      <c r="NHQ16" s="15"/>
      <c r="NHT16" s="13"/>
      <c r="NIR16" s="15"/>
      <c r="NIU16" s="13"/>
      <c r="NJS16" s="15"/>
      <c r="NJV16" s="13"/>
      <c r="NKT16" s="15"/>
      <c r="NKW16" s="13"/>
      <c r="NLU16" s="15"/>
      <c r="NLX16" s="13"/>
      <c r="NMV16" s="15"/>
      <c r="NMY16" s="13"/>
      <c r="NNW16" s="15"/>
      <c r="NNZ16" s="13"/>
      <c r="NOX16" s="15"/>
      <c r="NPA16" s="13"/>
      <c r="NPY16" s="15"/>
      <c r="NQB16" s="13"/>
      <c r="NQZ16" s="15"/>
      <c r="NRC16" s="13"/>
      <c r="NSA16" s="15"/>
      <c r="NSD16" s="13"/>
      <c r="NTB16" s="15"/>
      <c r="NTE16" s="13"/>
      <c r="NUC16" s="15"/>
      <c r="NUF16" s="13"/>
      <c r="NVD16" s="15"/>
      <c r="NVG16" s="13"/>
      <c r="NWE16" s="15"/>
      <c r="NWH16" s="13"/>
      <c r="NXF16" s="15"/>
      <c r="NXI16" s="13"/>
      <c r="NYG16" s="15"/>
      <c r="NYJ16" s="13"/>
      <c r="NZH16" s="15"/>
      <c r="NZK16" s="13"/>
      <c r="OAI16" s="15"/>
      <c r="OAL16" s="13"/>
      <c r="OBJ16" s="15"/>
      <c r="OBM16" s="13"/>
      <c r="OCK16" s="15"/>
      <c r="OCN16" s="13"/>
      <c r="ODL16" s="15"/>
      <c r="ODO16" s="13"/>
      <c r="OEM16" s="15"/>
      <c r="OEP16" s="13"/>
      <c r="OFN16" s="15"/>
      <c r="OFQ16" s="13"/>
      <c r="OGO16" s="15"/>
      <c r="OGR16" s="13"/>
      <c r="OHP16" s="15"/>
      <c r="OHS16" s="13"/>
      <c r="OIQ16" s="15"/>
      <c r="OIT16" s="13"/>
      <c r="OJR16" s="15"/>
      <c r="OJU16" s="13"/>
      <c r="OKS16" s="15"/>
      <c r="OKV16" s="13"/>
      <c r="OLT16" s="15"/>
      <c r="OLW16" s="13"/>
      <c r="OMU16" s="15"/>
      <c r="OMX16" s="13"/>
      <c r="ONV16" s="15"/>
      <c r="ONY16" s="13"/>
      <c r="OOW16" s="15"/>
      <c r="OOZ16" s="13"/>
      <c r="OPX16" s="15"/>
      <c r="OQA16" s="13"/>
      <c r="OQY16" s="15"/>
      <c r="ORB16" s="13"/>
      <c r="ORZ16" s="15"/>
      <c r="OSC16" s="13"/>
      <c r="OTA16" s="15"/>
      <c r="OTD16" s="13"/>
      <c r="OUB16" s="15"/>
      <c r="OUE16" s="13"/>
      <c r="OVC16" s="15"/>
      <c r="OVF16" s="13"/>
      <c r="OWD16" s="15"/>
      <c r="OWG16" s="13"/>
      <c r="OXE16" s="15"/>
      <c r="OXH16" s="13"/>
      <c r="OYF16" s="15"/>
      <c r="OYI16" s="13"/>
      <c r="OZG16" s="15"/>
      <c r="OZJ16" s="13"/>
      <c r="PAH16" s="15"/>
      <c r="PAK16" s="13"/>
      <c r="PBI16" s="15"/>
      <c r="PBL16" s="13"/>
      <c r="PCJ16" s="15"/>
      <c r="PCM16" s="13"/>
      <c r="PDK16" s="15"/>
      <c r="PDN16" s="13"/>
      <c r="PEL16" s="15"/>
      <c r="PEO16" s="13"/>
      <c r="PFM16" s="15"/>
      <c r="PFP16" s="13"/>
      <c r="PGN16" s="15"/>
      <c r="PGQ16" s="13"/>
      <c r="PHO16" s="15"/>
      <c r="PHR16" s="13"/>
      <c r="PIP16" s="15"/>
      <c r="PIS16" s="13"/>
      <c r="PJQ16" s="15"/>
      <c r="PJT16" s="13"/>
      <c r="PKR16" s="15"/>
      <c r="PKU16" s="13"/>
      <c r="PLS16" s="15"/>
      <c r="PLV16" s="13"/>
      <c r="PMT16" s="15"/>
      <c r="PMW16" s="13"/>
      <c r="PNU16" s="15"/>
      <c r="PNX16" s="13"/>
      <c r="POV16" s="15"/>
      <c r="POY16" s="13"/>
      <c r="PPW16" s="15"/>
      <c r="PPZ16" s="13"/>
      <c r="PQX16" s="15"/>
      <c r="PRA16" s="13"/>
      <c r="PRY16" s="15"/>
      <c r="PSB16" s="13"/>
      <c r="PSZ16" s="15"/>
      <c r="PTC16" s="13"/>
      <c r="PUA16" s="15"/>
      <c r="PUD16" s="13"/>
      <c r="PVB16" s="15"/>
      <c r="PVE16" s="13"/>
      <c r="PWC16" s="15"/>
      <c r="PWF16" s="13"/>
      <c r="PXD16" s="15"/>
      <c r="PXG16" s="13"/>
      <c r="PYE16" s="15"/>
      <c r="PYH16" s="13"/>
      <c r="PZF16" s="15"/>
      <c r="PZI16" s="13"/>
      <c r="QAG16" s="15"/>
      <c r="QAJ16" s="13"/>
      <c r="QBH16" s="15"/>
      <c r="QBK16" s="13"/>
      <c r="QCI16" s="15"/>
      <c r="QCL16" s="13"/>
      <c r="QDJ16" s="15"/>
      <c r="QDM16" s="13"/>
      <c r="QEK16" s="15"/>
      <c r="QEN16" s="13"/>
      <c r="QFL16" s="15"/>
      <c r="QFO16" s="13"/>
      <c r="QGM16" s="15"/>
      <c r="QGP16" s="13"/>
      <c r="QHN16" s="15"/>
      <c r="QHQ16" s="13"/>
      <c r="QIO16" s="15"/>
      <c r="QIR16" s="13"/>
      <c r="QJP16" s="15"/>
      <c r="QJS16" s="13"/>
      <c r="QKQ16" s="15"/>
      <c r="QKT16" s="13"/>
      <c r="QLR16" s="15"/>
      <c r="QLU16" s="13"/>
      <c r="QMS16" s="15"/>
      <c r="QMV16" s="13"/>
      <c r="QNT16" s="15"/>
      <c r="QNW16" s="13"/>
      <c r="QOU16" s="15"/>
      <c r="QOX16" s="13"/>
      <c r="QPV16" s="15"/>
      <c r="QPY16" s="13"/>
      <c r="QQW16" s="15"/>
      <c r="QQZ16" s="13"/>
      <c r="QRX16" s="15"/>
      <c r="QSA16" s="13"/>
      <c r="QSY16" s="15"/>
      <c r="QTB16" s="13"/>
      <c r="QTZ16" s="15"/>
      <c r="QUC16" s="13"/>
      <c r="QVA16" s="15"/>
      <c r="QVD16" s="13"/>
      <c r="QWB16" s="15"/>
      <c r="QWE16" s="13"/>
      <c r="QXC16" s="15"/>
      <c r="QXF16" s="13"/>
      <c r="QYD16" s="15"/>
      <c r="QYG16" s="13"/>
      <c r="QZE16" s="15"/>
      <c r="QZH16" s="13"/>
      <c r="RAF16" s="15"/>
      <c r="RAI16" s="13"/>
      <c r="RBG16" s="15"/>
      <c r="RBJ16" s="13"/>
      <c r="RCH16" s="15"/>
      <c r="RCK16" s="13"/>
      <c r="RDI16" s="15"/>
      <c r="RDL16" s="13"/>
      <c r="REJ16" s="15"/>
      <c r="REM16" s="13"/>
      <c r="RFK16" s="15"/>
      <c r="RFN16" s="13"/>
      <c r="RGL16" s="15"/>
      <c r="RGO16" s="13"/>
      <c r="RHM16" s="15"/>
      <c r="RHP16" s="13"/>
      <c r="RIN16" s="15"/>
      <c r="RIQ16" s="13"/>
      <c r="RJO16" s="15"/>
      <c r="RJR16" s="13"/>
      <c r="RKP16" s="15"/>
      <c r="RKS16" s="13"/>
      <c r="RLQ16" s="15"/>
      <c r="RLT16" s="13"/>
      <c r="RMR16" s="15"/>
      <c r="RMU16" s="13"/>
      <c r="RNS16" s="15"/>
      <c r="RNV16" s="13"/>
      <c r="ROT16" s="15"/>
      <c r="ROW16" s="13"/>
      <c r="RPU16" s="15"/>
      <c r="RPX16" s="13"/>
      <c r="RQV16" s="15"/>
      <c r="RQY16" s="13"/>
      <c r="RRW16" s="15"/>
      <c r="RRZ16" s="13"/>
      <c r="RSX16" s="15"/>
      <c r="RTA16" s="13"/>
      <c r="RTY16" s="15"/>
      <c r="RUB16" s="13"/>
      <c r="RUZ16" s="15"/>
      <c r="RVC16" s="13"/>
      <c r="RWA16" s="15"/>
      <c r="RWD16" s="13"/>
      <c r="RXB16" s="15"/>
      <c r="RXE16" s="13"/>
      <c r="RYC16" s="15"/>
      <c r="RYF16" s="13"/>
      <c r="RZD16" s="15"/>
      <c r="RZG16" s="13"/>
      <c r="SAE16" s="15"/>
      <c r="SAH16" s="13"/>
      <c r="SBF16" s="15"/>
      <c r="SBI16" s="13"/>
      <c r="SCG16" s="15"/>
      <c r="SCJ16" s="13"/>
      <c r="SDH16" s="15"/>
      <c r="SDK16" s="13"/>
      <c r="SEI16" s="15"/>
      <c r="SEL16" s="13"/>
      <c r="SFJ16" s="15"/>
      <c r="SFM16" s="13"/>
      <c r="SGK16" s="15"/>
      <c r="SGN16" s="13"/>
      <c r="SHL16" s="15"/>
      <c r="SHO16" s="13"/>
      <c r="SIM16" s="15"/>
      <c r="SIP16" s="13"/>
      <c r="SJN16" s="15"/>
      <c r="SJQ16" s="13"/>
      <c r="SKO16" s="15"/>
      <c r="SKR16" s="13"/>
      <c r="SLP16" s="15"/>
      <c r="SLS16" s="13"/>
      <c r="SMQ16" s="15"/>
      <c r="SMT16" s="13"/>
      <c r="SNR16" s="15"/>
      <c r="SNU16" s="13"/>
      <c r="SOS16" s="15"/>
      <c r="SOV16" s="13"/>
      <c r="SPT16" s="15"/>
      <c r="SPW16" s="13"/>
      <c r="SQU16" s="15"/>
      <c r="SQX16" s="13"/>
      <c r="SRV16" s="15"/>
      <c r="SRY16" s="13"/>
      <c r="SSW16" s="15"/>
      <c r="SSZ16" s="13"/>
      <c r="STX16" s="15"/>
      <c r="SUA16" s="13"/>
      <c r="SUY16" s="15"/>
      <c r="SVB16" s="13"/>
      <c r="SVZ16" s="15"/>
      <c r="SWC16" s="13"/>
      <c r="SXA16" s="15"/>
      <c r="SXD16" s="13"/>
      <c r="SYB16" s="15"/>
      <c r="SYE16" s="13"/>
      <c r="SZC16" s="15"/>
      <c r="SZF16" s="13"/>
      <c r="TAD16" s="15"/>
      <c r="TAG16" s="13"/>
      <c r="TBE16" s="15"/>
      <c r="TBH16" s="13"/>
      <c r="TCF16" s="15"/>
      <c r="TCI16" s="13"/>
      <c r="TDG16" s="15"/>
      <c r="TDJ16" s="13"/>
      <c r="TEH16" s="15"/>
      <c r="TEK16" s="13"/>
      <c r="TFI16" s="15"/>
      <c r="TFL16" s="13"/>
      <c r="TGJ16" s="15"/>
      <c r="TGM16" s="13"/>
      <c r="THK16" s="15"/>
      <c r="THN16" s="13"/>
      <c r="TIL16" s="15"/>
      <c r="TIO16" s="13"/>
      <c r="TJM16" s="15"/>
      <c r="TJP16" s="13"/>
      <c r="TKN16" s="15"/>
      <c r="TKQ16" s="13"/>
      <c r="TLO16" s="15"/>
      <c r="TLR16" s="13"/>
      <c r="TMP16" s="15"/>
      <c r="TMS16" s="13"/>
      <c r="TNQ16" s="15"/>
      <c r="TNT16" s="13"/>
      <c r="TOR16" s="15"/>
      <c r="TOU16" s="13"/>
      <c r="TPS16" s="15"/>
      <c r="TPV16" s="13"/>
      <c r="TQT16" s="15"/>
      <c r="TQW16" s="13"/>
      <c r="TRU16" s="15"/>
      <c r="TRX16" s="13"/>
      <c r="TSV16" s="15"/>
      <c r="TSY16" s="13"/>
      <c r="TTW16" s="15"/>
      <c r="TTZ16" s="13"/>
      <c r="TUX16" s="15"/>
      <c r="TVA16" s="13"/>
      <c r="TVY16" s="15"/>
      <c r="TWB16" s="13"/>
      <c r="TWZ16" s="15"/>
      <c r="TXC16" s="13"/>
      <c r="TYA16" s="15"/>
      <c r="TYD16" s="13"/>
      <c r="TZB16" s="15"/>
      <c r="TZE16" s="13"/>
      <c r="UAC16" s="15"/>
      <c r="UAF16" s="13"/>
      <c r="UBD16" s="15"/>
      <c r="UBG16" s="13"/>
      <c r="UCE16" s="15"/>
      <c r="UCH16" s="13"/>
      <c r="UDF16" s="15"/>
      <c r="UDI16" s="13"/>
      <c r="UEG16" s="15"/>
      <c r="UEJ16" s="13"/>
      <c r="UFH16" s="15"/>
      <c r="UFK16" s="13"/>
      <c r="UGI16" s="15"/>
      <c r="UGL16" s="13"/>
      <c r="UHJ16" s="15"/>
      <c r="UHM16" s="13"/>
      <c r="UIK16" s="15"/>
      <c r="UIN16" s="13"/>
      <c r="UJL16" s="15"/>
      <c r="UJO16" s="13"/>
      <c r="UKM16" s="15"/>
      <c r="UKP16" s="13"/>
      <c r="ULN16" s="15"/>
      <c r="ULQ16" s="13"/>
      <c r="UMO16" s="15"/>
      <c r="UMR16" s="13"/>
      <c r="UNP16" s="15"/>
      <c r="UNS16" s="13"/>
      <c r="UOQ16" s="15"/>
      <c r="UOT16" s="13"/>
      <c r="UPR16" s="15"/>
      <c r="UPU16" s="13"/>
      <c r="UQS16" s="15"/>
      <c r="UQV16" s="13"/>
      <c r="URT16" s="15"/>
      <c r="URW16" s="13"/>
      <c r="USU16" s="15"/>
      <c r="USX16" s="13"/>
      <c r="UTV16" s="15"/>
      <c r="UTY16" s="13"/>
      <c r="UUW16" s="15"/>
      <c r="UUZ16" s="13"/>
      <c r="UVX16" s="15"/>
      <c r="UWA16" s="13"/>
      <c r="UWY16" s="15"/>
      <c r="UXB16" s="13"/>
      <c r="UXZ16" s="15"/>
      <c r="UYC16" s="13"/>
      <c r="UZA16" s="15"/>
      <c r="UZD16" s="13"/>
      <c r="VAB16" s="15"/>
      <c r="VAE16" s="13"/>
      <c r="VBC16" s="15"/>
      <c r="VBF16" s="13"/>
      <c r="VCD16" s="15"/>
      <c r="VCG16" s="13"/>
      <c r="VDE16" s="15"/>
      <c r="VDH16" s="13"/>
      <c r="VEF16" s="15"/>
      <c r="VEI16" s="13"/>
      <c r="VFG16" s="15"/>
      <c r="VFJ16" s="13"/>
      <c r="VGH16" s="15"/>
      <c r="VGK16" s="13"/>
      <c r="VHI16" s="15"/>
      <c r="VHL16" s="13"/>
      <c r="VIJ16" s="15"/>
      <c r="VIM16" s="13"/>
      <c r="VJK16" s="15"/>
      <c r="VJN16" s="13"/>
      <c r="VKL16" s="15"/>
      <c r="VKO16" s="13"/>
      <c r="VLM16" s="15"/>
      <c r="VLP16" s="13"/>
      <c r="VMN16" s="15"/>
      <c r="VMQ16" s="13"/>
      <c r="VNO16" s="15"/>
      <c r="VNR16" s="13"/>
      <c r="VOP16" s="15"/>
      <c r="VOS16" s="13"/>
      <c r="VPQ16" s="15"/>
      <c r="VPT16" s="13"/>
      <c r="VQR16" s="15"/>
      <c r="VQU16" s="13"/>
      <c r="VRS16" s="15"/>
      <c r="VRV16" s="13"/>
      <c r="VST16" s="15"/>
      <c r="VSW16" s="13"/>
      <c r="VTU16" s="15"/>
      <c r="VTX16" s="13"/>
      <c r="VUV16" s="15"/>
      <c r="VUY16" s="13"/>
      <c r="VVW16" s="15"/>
      <c r="VVZ16" s="13"/>
      <c r="VWX16" s="15"/>
      <c r="VXA16" s="13"/>
      <c r="VXY16" s="15"/>
      <c r="VYB16" s="13"/>
      <c r="VYZ16" s="15"/>
      <c r="VZC16" s="13"/>
      <c r="WAA16" s="15"/>
      <c r="WAD16" s="13"/>
      <c r="WBB16" s="15"/>
      <c r="WBE16" s="13"/>
      <c r="WCC16" s="15"/>
      <c r="WCF16" s="13"/>
      <c r="WDD16" s="15"/>
      <c r="WDG16" s="13"/>
      <c r="WEE16" s="15"/>
      <c r="WEH16" s="13"/>
      <c r="WFF16" s="15"/>
      <c r="WFI16" s="13"/>
      <c r="WGG16" s="15"/>
      <c r="WGJ16" s="13"/>
      <c r="WHH16" s="15"/>
      <c r="WHK16" s="13"/>
      <c r="WII16" s="15"/>
      <c r="WIL16" s="13"/>
      <c r="WJJ16" s="15"/>
      <c r="WJM16" s="13"/>
      <c r="WKK16" s="15"/>
      <c r="WKN16" s="13"/>
      <c r="WLL16" s="15"/>
      <c r="WLO16" s="13"/>
      <c r="WMM16" s="15"/>
      <c r="WMP16" s="13"/>
      <c r="WNN16" s="15"/>
      <c r="WNQ16" s="13"/>
      <c r="WOO16" s="15"/>
      <c r="WOR16" s="13"/>
      <c r="WPP16" s="15"/>
      <c r="WPS16" s="13"/>
      <c r="WQQ16" s="15"/>
      <c r="WQT16" s="13"/>
      <c r="WRR16" s="15"/>
      <c r="WRU16" s="13"/>
      <c r="WSS16" s="15"/>
      <c r="WSV16" s="13"/>
      <c r="WTT16" s="15"/>
      <c r="WTW16" s="13"/>
      <c r="WUU16" s="15"/>
      <c r="WUX16" s="13"/>
      <c r="WVV16" s="15"/>
      <c r="WVY16" s="13"/>
      <c r="WWW16" s="15"/>
      <c r="WWZ16" s="13"/>
      <c r="WXX16" s="15"/>
      <c r="WYA16" s="13"/>
      <c r="WYY16" s="15"/>
      <c r="WZB16" s="13"/>
      <c r="WZZ16" s="15"/>
      <c r="XAC16" s="13"/>
      <c r="XBA16" s="15"/>
      <c r="XBD16" s="13"/>
      <c r="XCB16" s="15"/>
      <c r="XCE16" s="13"/>
      <c r="XDC16" s="15"/>
      <c r="XDF16" s="13"/>
      <c r="XED16" s="15"/>
      <c r="XEG16" s="13"/>
    </row>
    <row r="17" spans="1:1022 1025:2048 2051:3050 3074:4076 4100:5102 5126:6128 6152:7154 7178:8180 8204:9206 9230:10232 10256:11258 11282:12284 12308:13310 13334:14336 14360:15359 15362:16361" ht="21" x14ac:dyDescent="0.2">
      <c r="A17" s="13" t="s">
        <v>59</v>
      </c>
      <c r="C17" s="3">
        <v>10000000</v>
      </c>
      <c r="E17" s="3">
        <v>672682588918</v>
      </c>
      <c r="G17" s="3">
        <v>755812059000</v>
      </c>
      <c r="I17" s="3">
        <v>0</v>
      </c>
      <c r="K17" s="3">
        <v>0</v>
      </c>
      <c r="M17" s="3">
        <v>0</v>
      </c>
      <c r="O17" s="3">
        <v>0</v>
      </c>
      <c r="Q17" s="3">
        <v>10000000</v>
      </c>
      <c r="S17" s="3">
        <v>111470</v>
      </c>
      <c r="U17" s="3">
        <v>672682588918</v>
      </c>
      <c r="W17" s="3">
        <v>1106083369000</v>
      </c>
      <c r="Y17" s="1">
        <v>3.1969338930794428E-2</v>
      </c>
    </row>
    <row r="18" spans="1:1022 1025:2048 2051:3050 3074:4076 4100:5102 5126:6128 6152:7154 7178:8180 8204:9206 9230:10232 10256:11258 11282:12284 12308:13310 13334:14336 14360:15359 15362:16361" ht="21" x14ac:dyDescent="0.2">
      <c r="A18" s="13" t="s">
        <v>60</v>
      </c>
      <c r="C18" s="3">
        <v>26600000</v>
      </c>
      <c r="E18" s="3">
        <v>177881919623</v>
      </c>
      <c r="G18" s="3">
        <v>213266606560</v>
      </c>
      <c r="I18" s="3">
        <v>12289014</v>
      </c>
      <c r="K18" s="3">
        <v>121713299657</v>
      </c>
      <c r="M18" s="3">
        <v>0</v>
      </c>
      <c r="O18" s="3">
        <v>0</v>
      </c>
      <c r="Q18" s="3">
        <v>38889014</v>
      </c>
      <c r="S18" s="3">
        <v>13910</v>
      </c>
      <c r="U18" s="3">
        <v>299595219280</v>
      </c>
      <c r="W18" s="3">
        <v>536764670731.96002</v>
      </c>
      <c r="Y18" s="1">
        <v>1.5514211826745497E-2</v>
      </c>
    </row>
    <row r="19" spans="1:1022 1025:2048 2051:3050 3074:4076 4100:5102 5126:6128 6152:7154 7178:8180 8204:9206 9230:10232 10256:11258 11282:12284 12308:13310 13334:14336 14360:15359 15362:16361" ht="21" x14ac:dyDescent="0.2">
      <c r="A19" s="13" t="s">
        <v>61</v>
      </c>
      <c r="C19" s="3">
        <v>3800000</v>
      </c>
      <c r="E19" s="3">
        <v>132161466061</v>
      </c>
      <c r="G19" s="3">
        <v>125599552060</v>
      </c>
      <c r="I19" s="3">
        <v>0</v>
      </c>
      <c r="K19" s="3">
        <v>0</v>
      </c>
      <c r="M19" s="3">
        <v>0</v>
      </c>
      <c r="O19" s="3">
        <v>0</v>
      </c>
      <c r="Q19" s="3">
        <v>3800000</v>
      </c>
      <c r="S19" s="3">
        <v>43200</v>
      </c>
      <c r="U19" s="3">
        <v>132161466061</v>
      </c>
      <c r="W19" s="3">
        <v>162891043200</v>
      </c>
      <c r="Y19" s="1">
        <v>4.7080709418491195E-3</v>
      </c>
    </row>
    <row r="20" spans="1:1022 1025:2048 2051:3050 3074:4076 4100:5102 5126:6128 6152:7154 7178:8180 8204:9206 9230:10232 10256:11258 11282:12284 12308:13310 13334:14336 14360:15359 15362:16361" ht="21" x14ac:dyDescent="0.2">
      <c r="A20" s="13" t="s">
        <v>62</v>
      </c>
      <c r="C20" s="3">
        <v>110288879</v>
      </c>
      <c r="E20" s="3">
        <v>1316576161776</v>
      </c>
      <c r="G20" s="3">
        <v>1822115160322.74</v>
      </c>
      <c r="I20" s="3">
        <v>4156639</v>
      </c>
      <c r="K20" s="3">
        <v>109058374943</v>
      </c>
      <c r="M20" s="3">
        <v>0</v>
      </c>
      <c r="O20" s="3">
        <v>0</v>
      </c>
      <c r="Q20" s="3">
        <v>114445518</v>
      </c>
      <c r="S20" s="3">
        <v>28970</v>
      </c>
      <c r="U20" s="3">
        <v>1425634536719</v>
      </c>
      <c r="W20" s="3">
        <v>3289857944605.5601</v>
      </c>
      <c r="Y20" s="1">
        <v>9.5087392698390602E-2</v>
      </c>
    </row>
    <row r="21" spans="1:1022 1025:2048 2051:3050 3074:4076 4100:5102 5126:6128 6152:7154 7178:8180 8204:9206 9230:10232 10256:11258 11282:12284 12308:13310 13334:14336 14360:15359 15362:16361" ht="21" x14ac:dyDescent="0.2">
      <c r="A21" s="13" t="s">
        <v>63</v>
      </c>
      <c r="C21" s="3">
        <v>2335219</v>
      </c>
      <c r="E21" s="3">
        <v>54376794351</v>
      </c>
      <c r="G21" s="3">
        <v>81564305050.975998</v>
      </c>
      <c r="I21" s="3">
        <v>51364</v>
      </c>
      <c r="K21" s="3">
        <v>1866867968</v>
      </c>
      <c r="M21" s="3">
        <v>0</v>
      </c>
      <c r="O21" s="3">
        <v>0</v>
      </c>
      <c r="Q21" s="3">
        <v>2386583</v>
      </c>
      <c r="S21" s="3">
        <v>60650</v>
      </c>
      <c r="U21" s="3">
        <v>56243662319</v>
      </c>
      <c r="W21" s="3">
        <v>143627370368.31601</v>
      </c>
      <c r="Y21" s="1">
        <v>4.1512893256814131E-3</v>
      </c>
      <c r="AX21" s="15"/>
      <c r="BA21" s="13"/>
      <c r="BY21" s="15"/>
      <c r="CB21" s="13"/>
      <c r="CZ21" s="15"/>
      <c r="DC21" s="13"/>
      <c r="EA21" s="15"/>
      <c r="ED21" s="13"/>
      <c r="FB21" s="15"/>
      <c r="FE21" s="13"/>
      <c r="GC21" s="15"/>
      <c r="GF21" s="13"/>
      <c r="HD21" s="15"/>
      <c r="HG21" s="13"/>
      <c r="IE21" s="15"/>
      <c r="IH21" s="13"/>
      <c r="JF21" s="15"/>
      <c r="JI21" s="13"/>
      <c r="KG21" s="15"/>
      <c r="KJ21" s="13"/>
      <c r="LH21" s="15"/>
      <c r="LK21" s="13"/>
      <c r="MI21" s="15"/>
      <c r="ML21" s="13"/>
      <c r="NJ21" s="15"/>
      <c r="NM21" s="13"/>
      <c r="OK21" s="15"/>
      <c r="ON21" s="13"/>
      <c r="PL21" s="15"/>
      <c r="PO21" s="13"/>
      <c r="QM21" s="15"/>
      <c r="QP21" s="13"/>
      <c r="RN21" s="15"/>
      <c r="RQ21" s="13"/>
      <c r="SO21" s="15"/>
      <c r="SR21" s="13"/>
      <c r="TP21" s="15"/>
      <c r="TS21" s="13"/>
      <c r="UQ21" s="15"/>
      <c r="UT21" s="13"/>
      <c r="VR21" s="15"/>
      <c r="VU21" s="13"/>
      <c r="WS21" s="15"/>
      <c r="WV21" s="13"/>
      <c r="XT21" s="15"/>
      <c r="XW21" s="13"/>
      <c r="YU21" s="15"/>
      <c r="YX21" s="13"/>
      <c r="ZV21" s="15"/>
      <c r="ZY21" s="13"/>
      <c r="AAW21" s="15"/>
      <c r="AAZ21" s="13"/>
      <c r="ABX21" s="15"/>
      <c r="ACA21" s="13"/>
      <c r="ACY21" s="15"/>
      <c r="ADB21" s="13"/>
      <c r="ADZ21" s="15"/>
      <c r="AEC21" s="13"/>
      <c r="AFA21" s="15"/>
      <c r="AFD21" s="13"/>
      <c r="AGB21" s="15"/>
      <c r="AGE21" s="13"/>
      <c r="AHC21" s="15"/>
      <c r="AHF21" s="13"/>
      <c r="AID21" s="15"/>
      <c r="AIG21" s="13"/>
      <c r="AJE21" s="15"/>
      <c r="AJH21" s="13"/>
      <c r="AKF21" s="15"/>
      <c r="AKI21" s="13"/>
      <c r="ALG21" s="15"/>
      <c r="ALJ21" s="13"/>
      <c r="AMH21" s="15"/>
      <c r="AMK21" s="13"/>
      <c r="ANI21" s="15"/>
      <c r="ANL21" s="13"/>
      <c r="AOJ21" s="15"/>
      <c r="AOM21" s="13"/>
      <c r="APK21" s="15"/>
      <c r="APN21" s="13"/>
      <c r="AQL21" s="15"/>
      <c r="AQO21" s="13"/>
      <c r="ARM21" s="15"/>
      <c r="ARP21" s="13"/>
      <c r="ASN21" s="15"/>
      <c r="ASQ21" s="13"/>
      <c r="ATO21" s="15"/>
      <c r="ATR21" s="13"/>
      <c r="AUP21" s="15"/>
      <c r="AUS21" s="13"/>
      <c r="AVQ21" s="15"/>
      <c r="AVT21" s="13"/>
      <c r="AWR21" s="15"/>
      <c r="AWU21" s="13"/>
      <c r="AXS21" s="15"/>
      <c r="AXV21" s="13"/>
      <c r="AYT21" s="15"/>
      <c r="AYW21" s="13"/>
      <c r="AZU21" s="15"/>
      <c r="AZX21" s="13"/>
      <c r="BAV21" s="15"/>
      <c r="BAY21" s="13"/>
      <c r="BBW21" s="15"/>
      <c r="BBZ21" s="13"/>
      <c r="BCX21" s="15"/>
      <c r="BDA21" s="13"/>
      <c r="BDY21" s="15"/>
      <c r="BEB21" s="13"/>
      <c r="BEZ21" s="15"/>
      <c r="BFC21" s="13"/>
      <c r="BGA21" s="15"/>
      <c r="BGD21" s="13"/>
      <c r="BHB21" s="15"/>
      <c r="BHE21" s="13"/>
      <c r="BIC21" s="15"/>
      <c r="BIF21" s="13"/>
      <c r="BJD21" s="15"/>
      <c r="BJG21" s="13"/>
      <c r="BKE21" s="15"/>
      <c r="BKH21" s="13"/>
      <c r="BLF21" s="15"/>
      <c r="BLI21" s="13"/>
      <c r="BMG21" s="15"/>
      <c r="BMJ21" s="13"/>
      <c r="BNH21" s="15"/>
      <c r="BNK21" s="13"/>
      <c r="BOI21" s="15"/>
      <c r="BOL21" s="13"/>
      <c r="BPJ21" s="15"/>
      <c r="BPM21" s="13"/>
      <c r="BQK21" s="15"/>
      <c r="BQN21" s="13"/>
      <c r="BRL21" s="15"/>
      <c r="BRO21" s="13"/>
      <c r="BSM21" s="15"/>
      <c r="BSP21" s="13"/>
      <c r="BTN21" s="15"/>
      <c r="BTQ21" s="13"/>
      <c r="BUO21" s="15"/>
      <c r="BUR21" s="13"/>
      <c r="BVP21" s="15"/>
      <c r="BVS21" s="13"/>
      <c r="BWQ21" s="15"/>
      <c r="BWT21" s="13"/>
      <c r="BXR21" s="15"/>
      <c r="BXU21" s="13"/>
      <c r="BYS21" s="15"/>
      <c r="BYV21" s="13"/>
      <c r="BZT21" s="15"/>
      <c r="BZW21" s="13"/>
      <c r="CAU21" s="15"/>
      <c r="CAX21" s="13"/>
      <c r="CBV21" s="15"/>
      <c r="CBY21" s="13"/>
      <c r="CCW21" s="15"/>
      <c r="CCZ21" s="13"/>
      <c r="CDX21" s="15"/>
      <c r="CEA21" s="13"/>
      <c r="CEY21" s="15"/>
      <c r="CFB21" s="13"/>
      <c r="CFZ21" s="15"/>
      <c r="CGC21" s="13"/>
      <c r="CHA21" s="15"/>
      <c r="CHD21" s="13"/>
      <c r="CIB21" s="15"/>
      <c r="CIE21" s="13"/>
      <c r="CJC21" s="15"/>
      <c r="CJF21" s="13"/>
      <c r="CKD21" s="15"/>
      <c r="CKG21" s="13"/>
      <c r="CLE21" s="15"/>
      <c r="CLH21" s="13"/>
      <c r="CMF21" s="15"/>
      <c r="CMI21" s="13"/>
      <c r="CNG21" s="15"/>
      <c r="CNJ21" s="13"/>
      <c r="COH21" s="15"/>
      <c r="COK21" s="13"/>
      <c r="CPI21" s="15"/>
      <c r="CPL21" s="13"/>
      <c r="CQJ21" s="15"/>
      <c r="CQM21" s="13"/>
      <c r="CRK21" s="15"/>
      <c r="CRN21" s="13"/>
      <c r="CSL21" s="15"/>
      <c r="CSO21" s="13"/>
      <c r="CTM21" s="15"/>
      <c r="CTP21" s="13"/>
      <c r="CUN21" s="15"/>
      <c r="CUQ21" s="13"/>
      <c r="CVO21" s="15"/>
      <c r="CVR21" s="13"/>
      <c r="CWP21" s="15"/>
      <c r="CWS21" s="13"/>
      <c r="CXQ21" s="15"/>
      <c r="CXT21" s="13"/>
      <c r="CYR21" s="15"/>
      <c r="CYU21" s="13"/>
      <c r="CZS21" s="15"/>
      <c r="CZV21" s="13"/>
      <c r="DAT21" s="15"/>
      <c r="DAW21" s="13"/>
      <c r="DBU21" s="15"/>
      <c r="DBX21" s="13"/>
      <c r="DCV21" s="15"/>
      <c r="DCY21" s="13"/>
      <c r="DDW21" s="15"/>
      <c r="DDZ21" s="13"/>
      <c r="DEX21" s="15"/>
      <c r="DFA21" s="13"/>
      <c r="DFY21" s="15"/>
      <c r="DGB21" s="13"/>
      <c r="DGZ21" s="15"/>
      <c r="DHC21" s="13"/>
      <c r="DIA21" s="15"/>
      <c r="DID21" s="13"/>
      <c r="DJB21" s="15"/>
      <c r="DJE21" s="13"/>
      <c r="DKC21" s="15"/>
      <c r="DKF21" s="13"/>
      <c r="DLD21" s="15"/>
      <c r="DLG21" s="13"/>
      <c r="DME21" s="15"/>
      <c r="DMH21" s="13"/>
      <c r="DNF21" s="15"/>
      <c r="DNI21" s="13"/>
      <c r="DOG21" s="15"/>
      <c r="DOJ21" s="13"/>
      <c r="DPH21" s="15"/>
      <c r="DPK21" s="13"/>
      <c r="DQI21" s="15"/>
      <c r="DQL21" s="13"/>
      <c r="DRJ21" s="15"/>
      <c r="DRM21" s="13"/>
      <c r="DSK21" s="15"/>
      <c r="DSN21" s="13"/>
      <c r="DTL21" s="15"/>
      <c r="DTO21" s="13"/>
      <c r="DUM21" s="15"/>
      <c r="DUP21" s="13"/>
      <c r="DVN21" s="15"/>
      <c r="DVQ21" s="13"/>
      <c r="DWO21" s="15"/>
      <c r="DWR21" s="13"/>
      <c r="DXP21" s="15"/>
      <c r="DXS21" s="13"/>
      <c r="DYQ21" s="15"/>
      <c r="DYT21" s="13"/>
      <c r="DZR21" s="15"/>
      <c r="DZU21" s="13"/>
      <c r="EAS21" s="15"/>
      <c r="EAV21" s="13"/>
      <c r="EBT21" s="15"/>
      <c r="EBW21" s="13"/>
      <c r="ECU21" s="15"/>
      <c r="ECX21" s="13"/>
      <c r="EDV21" s="15"/>
      <c r="EDY21" s="13"/>
      <c r="EEW21" s="15"/>
      <c r="EEZ21" s="13"/>
      <c r="EFX21" s="15"/>
      <c r="EGA21" s="13"/>
      <c r="EGY21" s="15"/>
      <c r="EHB21" s="13"/>
      <c r="EHZ21" s="15"/>
      <c r="EIC21" s="13"/>
      <c r="EJA21" s="15"/>
      <c r="EJD21" s="13"/>
      <c r="EKB21" s="15"/>
      <c r="EKE21" s="13"/>
      <c r="ELC21" s="15"/>
      <c r="ELF21" s="13"/>
      <c r="EMD21" s="15"/>
      <c r="EMG21" s="13"/>
      <c r="ENE21" s="15"/>
      <c r="ENH21" s="13"/>
      <c r="EOF21" s="15"/>
      <c r="EOI21" s="13"/>
      <c r="EPG21" s="15"/>
      <c r="EPJ21" s="13"/>
      <c r="EQH21" s="15"/>
      <c r="EQK21" s="13"/>
      <c r="ERI21" s="15"/>
      <c r="ERL21" s="13"/>
      <c r="ESJ21" s="15"/>
      <c r="ESM21" s="13"/>
      <c r="ETK21" s="15"/>
      <c r="ETN21" s="13"/>
      <c r="EUL21" s="15"/>
      <c r="EUO21" s="13"/>
      <c r="EVM21" s="15"/>
      <c r="EVP21" s="13"/>
      <c r="EWN21" s="15"/>
      <c r="EWQ21" s="13"/>
      <c r="EXO21" s="15"/>
      <c r="EXR21" s="13"/>
      <c r="EYP21" s="15"/>
      <c r="EYS21" s="13"/>
      <c r="EZQ21" s="15"/>
      <c r="EZT21" s="13"/>
      <c r="FAR21" s="15"/>
      <c r="FAU21" s="13"/>
      <c r="FBS21" s="15"/>
      <c r="FBV21" s="13"/>
      <c r="FCT21" s="15"/>
      <c r="FCW21" s="13"/>
      <c r="FDU21" s="15"/>
      <c r="FDX21" s="13"/>
      <c r="FEV21" s="15"/>
      <c r="FEY21" s="13"/>
      <c r="FFW21" s="15"/>
      <c r="FFZ21" s="13"/>
      <c r="FGX21" s="15"/>
      <c r="FHA21" s="13"/>
      <c r="FHY21" s="15"/>
      <c r="FIB21" s="13"/>
      <c r="FIZ21" s="15"/>
      <c r="FJC21" s="13"/>
      <c r="FKA21" s="15"/>
      <c r="FKD21" s="13"/>
      <c r="FLB21" s="15"/>
      <c r="FLE21" s="13"/>
      <c r="FMC21" s="15"/>
      <c r="FMF21" s="13"/>
      <c r="FND21" s="15"/>
      <c r="FNG21" s="13"/>
      <c r="FOE21" s="15"/>
      <c r="FOH21" s="13"/>
      <c r="FPF21" s="15"/>
      <c r="FPI21" s="13"/>
      <c r="FQG21" s="15"/>
      <c r="FQJ21" s="13"/>
      <c r="FRH21" s="15"/>
      <c r="FRK21" s="13"/>
      <c r="FSI21" s="15"/>
      <c r="FSL21" s="13"/>
      <c r="FTJ21" s="15"/>
      <c r="FTM21" s="13"/>
      <c r="FUK21" s="15"/>
      <c r="FUN21" s="13"/>
      <c r="FVL21" s="15"/>
      <c r="FVO21" s="13"/>
      <c r="FWM21" s="15"/>
      <c r="FWP21" s="13"/>
      <c r="FXN21" s="15"/>
      <c r="FXQ21" s="13"/>
      <c r="FYO21" s="15"/>
      <c r="FYR21" s="13"/>
      <c r="FZP21" s="15"/>
      <c r="FZS21" s="13"/>
      <c r="GAQ21" s="15"/>
      <c r="GAT21" s="13"/>
      <c r="GBR21" s="15"/>
      <c r="GBU21" s="13"/>
      <c r="GCS21" s="15"/>
      <c r="GCV21" s="13"/>
      <c r="GDT21" s="15"/>
      <c r="GDW21" s="13"/>
      <c r="GEU21" s="15"/>
      <c r="GEX21" s="13"/>
      <c r="GFV21" s="15"/>
      <c r="GFY21" s="13"/>
      <c r="GGW21" s="15"/>
      <c r="GGZ21" s="13"/>
      <c r="GHX21" s="15"/>
      <c r="GIA21" s="13"/>
      <c r="GIY21" s="15"/>
      <c r="GJB21" s="13"/>
      <c r="GJZ21" s="15"/>
      <c r="GKC21" s="13"/>
      <c r="GLA21" s="15"/>
      <c r="GLD21" s="13"/>
      <c r="GMB21" s="15"/>
      <c r="GME21" s="13"/>
      <c r="GNC21" s="15"/>
      <c r="GNF21" s="13"/>
      <c r="GOD21" s="15"/>
      <c r="GOG21" s="13"/>
      <c r="GPE21" s="15"/>
      <c r="GPH21" s="13"/>
      <c r="GQF21" s="15"/>
      <c r="GQI21" s="13"/>
      <c r="GRG21" s="15"/>
      <c r="GRJ21" s="13"/>
      <c r="GSH21" s="15"/>
      <c r="GSK21" s="13"/>
      <c r="GTI21" s="15"/>
      <c r="GTL21" s="13"/>
      <c r="GUJ21" s="15"/>
      <c r="GUM21" s="13"/>
      <c r="GVK21" s="15"/>
      <c r="GVN21" s="13"/>
      <c r="GWL21" s="15"/>
      <c r="GWO21" s="13"/>
      <c r="GXM21" s="15"/>
      <c r="GXP21" s="13"/>
      <c r="GYN21" s="15"/>
      <c r="GYQ21" s="13"/>
      <c r="GZO21" s="15"/>
      <c r="GZR21" s="13"/>
      <c r="HAP21" s="15"/>
      <c r="HAS21" s="13"/>
      <c r="HBQ21" s="15"/>
      <c r="HBT21" s="13"/>
      <c r="HCR21" s="15"/>
      <c r="HCU21" s="13"/>
      <c r="HDS21" s="15"/>
      <c r="HDV21" s="13"/>
      <c r="HET21" s="15"/>
      <c r="HEW21" s="13"/>
      <c r="HFU21" s="15"/>
      <c r="HFX21" s="13"/>
      <c r="HGV21" s="15"/>
      <c r="HGY21" s="13"/>
      <c r="HHW21" s="15"/>
      <c r="HHZ21" s="13"/>
      <c r="HIX21" s="15"/>
      <c r="HJA21" s="13"/>
      <c r="HJY21" s="15"/>
      <c r="HKB21" s="13"/>
      <c r="HKZ21" s="15"/>
      <c r="HLC21" s="13"/>
      <c r="HMA21" s="15"/>
      <c r="HMD21" s="13"/>
      <c r="HNB21" s="15"/>
      <c r="HNE21" s="13"/>
      <c r="HOC21" s="15"/>
      <c r="HOF21" s="13"/>
      <c r="HPD21" s="15"/>
      <c r="HPG21" s="13"/>
      <c r="HQE21" s="15"/>
      <c r="HQH21" s="13"/>
      <c r="HRF21" s="15"/>
      <c r="HRI21" s="13"/>
      <c r="HSG21" s="15"/>
      <c r="HSJ21" s="13"/>
      <c r="HTH21" s="15"/>
      <c r="HTK21" s="13"/>
      <c r="HUI21" s="15"/>
      <c r="HUL21" s="13"/>
      <c r="HVJ21" s="15"/>
      <c r="HVM21" s="13"/>
      <c r="HWK21" s="15"/>
      <c r="HWN21" s="13"/>
      <c r="HXL21" s="15"/>
      <c r="HXO21" s="13"/>
      <c r="HYM21" s="15"/>
      <c r="HYP21" s="13"/>
      <c r="HZN21" s="15"/>
      <c r="HZQ21" s="13"/>
      <c r="IAO21" s="15"/>
      <c r="IAR21" s="13"/>
      <c r="IBP21" s="15"/>
      <c r="IBS21" s="13"/>
      <c r="ICQ21" s="15"/>
      <c r="ICT21" s="13"/>
      <c r="IDR21" s="15"/>
      <c r="IDU21" s="13"/>
      <c r="IES21" s="15"/>
      <c r="IEV21" s="13"/>
      <c r="IFT21" s="15"/>
      <c r="IFW21" s="13"/>
      <c r="IGU21" s="15"/>
      <c r="IGX21" s="13"/>
      <c r="IHV21" s="15"/>
      <c r="IHY21" s="13"/>
      <c r="IIW21" s="15"/>
      <c r="IIZ21" s="13"/>
      <c r="IJX21" s="15"/>
      <c r="IKA21" s="13"/>
      <c r="IKY21" s="15"/>
      <c r="ILB21" s="13"/>
      <c r="ILZ21" s="15"/>
      <c r="IMC21" s="13"/>
      <c r="INA21" s="15"/>
      <c r="IND21" s="13"/>
      <c r="IOB21" s="15"/>
      <c r="IOE21" s="13"/>
      <c r="IPC21" s="15"/>
      <c r="IPF21" s="13"/>
      <c r="IQD21" s="15"/>
      <c r="IQG21" s="13"/>
      <c r="IRE21" s="15"/>
      <c r="IRH21" s="13"/>
      <c r="ISF21" s="15"/>
      <c r="ISI21" s="13"/>
      <c r="ITG21" s="15"/>
      <c r="ITJ21" s="13"/>
      <c r="IUH21" s="15"/>
      <c r="IUK21" s="13"/>
      <c r="IVI21" s="15"/>
      <c r="IVL21" s="13"/>
      <c r="IWJ21" s="15"/>
      <c r="IWM21" s="13"/>
      <c r="IXK21" s="15"/>
      <c r="IXN21" s="13"/>
      <c r="IYL21" s="15"/>
      <c r="IYO21" s="13"/>
      <c r="IZM21" s="15"/>
      <c r="IZP21" s="13"/>
      <c r="JAN21" s="15"/>
      <c r="JAQ21" s="13"/>
      <c r="JBO21" s="15"/>
      <c r="JBR21" s="13"/>
      <c r="JCP21" s="15"/>
      <c r="JCS21" s="13"/>
      <c r="JDQ21" s="15"/>
      <c r="JDT21" s="13"/>
      <c r="JER21" s="15"/>
      <c r="JEU21" s="13"/>
      <c r="JFS21" s="15"/>
      <c r="JFV21" s="13"/>
      <c r="JGT21" s="15"/>
      <c r="JGW21" s="13"/>
      <c r="JHU21" s="15"/>
      <c r="JHX21" s="13"/>
      <c r="JIV21" s="15"/>
      <c r="JIY21" s="13"/>
      <c r="JJW21" s="15"/>
      <c r="JJZ21" s="13"/>
      <c r="JKX21" s="15"/>
      <c r="JLA21" s="13"/>
      <c r="JLY21" s="15"/>
      <c r="JMB21" s="13"/>
      <c r="JMZ21" s="15"/>
      <c r="JNC21" s="13"/>
      <c r="JOA21" s="15"/>
      <c r="JOD21" s="13"/>
      <c r="JPB21" s="15"/>
      <c r="JPE21" s="13"/>
      <c r="JQC21" s="15"/>
      <c r="JQF21" s="13"/>
      <c r="JRD21" s="15"/>
      <c r="JRG21" s="13"/>
      <c r="JSE21" s="15"/>
      <c r="JSH21" s="13"/>
      <c r="JTF21" s="15"/>
      <c r="JTI21" s="13"/>
      <c r="JUG21" s="15"/>
      <c r="JUJ21" s="13"/>
      <c r="JVH21" s="15"/>
      <c r="JVK21" s="13"/>
      <c r="JWI21" s="15"/>
      <c r="JWL21" s="13"/>
      <c r="JXJ21" s="15"/>
      <c r="JXM21" s="13"/>
      <c r="JYK21" s="15"/>
      <c r="JYN21" s="13"/>
      <c r="JZL21" s="15"/>
      <c r="JZO21" s="13"/>
      <c r="KAM21" s="15"/>
      <c r="KAP21" s="13"/>
      <c r="KBN21" s="15"/>
      <c r="KBQ21" s="13"/>
      <c r="KCO21" s="15"/>
      <c r="KCR21" s="13"/>
      <c r="KDP21" s="15"/>
      <c r="KDS21" s="13"/>
      <c r="KEQ21" s="15"/>
      <c r="KET21" s="13"/>
      <c r="KFR21" s="15"/>
      <c r="KFU21" s="13"/>
      <c r="KGS21" s="15"/>
      <c r="KGV21" s="13"/>
      <c r="KHT21" s="15"/>
      <c r="KHW21" s="13"/>
      <c r="KIU21" s="15"/>
      <c r="KIX21" s="13"/>
      <c r="KJV21" s="15"/>
      <c r="KJY21" s="13"/>
      <c r="KKW21" s="15"/>
      <c r="KKZ21" s="13"/>
      <c r="KLX21" s="15"/>
      <c r="KMA21" s="13"/>
      <c r="KMY21" s="15"/>
      <c r="KNB21" s="13"/>
      <c r="KNZ21" s="15"/>
      <c r="KOC21" s="13"/>
      <c r="KPA21" s="15"/>
      <c r="KPD21" s="13"/>
      <c r="KQB21" s="15"/>
      <c r="KQE21" s="13"/>
      <c r="KRC21" s="15"/>
      <c r="KRF21" s="13"/>
      <c r="KSD21" s="15"/>
      <c r="KSG21" s="13"/>
      <c r="KTE21" s="15"/>
      <c r="KTH21" s="13"/>
      <c r="KUF21" s="15"/>
      <c r="KUI21" s="13"/>
      <c r="KVG21" s="15"/>
      <c r="KVJ21" s="13"/>
      <c r="KWH21" s="15"/>
      <c r="KWK21" s="13"/>
      <c r="KXI21" s="15"/>
      <c r="KXL21" s="13"/>
      <c r="KYJ21" s="15"/>
      <c r="KYM21" s="13"/>
      <c r="KZK21" s="15"/>
      <c r="KZN21" s="13"/>
      <c r="LAL21" s="15"/>
      <c r="LAO21" s="13"/>
      <c r="LBM21" s="15"/>
      <c r="LBP21" s="13"/>
      <c r="LCN21" s="15"/>
      <c r="LCQ21" s="13"/>
      <c r="LDO21" s="15"/>
      <c r="LDR21" s="13"/>
      <c r="LEP21" s="15"/>
      <c r="LES21" s="13"/>
      <c r="LFQ21" s="15"/>
      <c r="LFT21" s="13"/>
      <c r="LGR21" s="15"/>
      <c r="LGU21" s="13"/>
      <c r="LHS21" s="15"/>
      <c r="LHV21" s="13"/>
      <c r="LIT21" s="15"/>
      <c r="LIW21" s="13"/>
      <c r="LJU21" s="15"/>
      <c r="LJX21" s="13"/>
      <c r="LKV21" s="15"/>
      <c r="LKY21" s="13"/>
      <c r="LLW21" s="15"/>
      <c r="LLZ21" s="13"/>
      <c r="LMX21" s="15"/>
      <c r="LNA21" s="13"/>
      <c r="LNY21" s="15"/>
      <c r="LOB21" s="13"/>
      <c r="LOZ21" s="15"/>
      <c r="LPC21" s="13"/>
      <c r="LQA21" s="15"/>
      <c r="LQD21" s="13"/>
      <c r="LRB21" s="15"/>
      <c r="LRE21" s="13"/>
      <c r="LSC21" s="15"/>
      <c r="LSF21" s="13"/>
      <c r="LTD21" s="15"/>
      <c r="LTG21" s="13"/>
      <c r="LUE21" s="15"/>
      <c r="LUH21" s="13"/>
      <c r="LVF21" s="15"/>
      <c r="LVI21" s="13"/>
      <c r="LWG21" s="15"/>
      <c r="LWJ21" s="13"/>
      <c r="LXH21" s="15"/>
      <c r="LXK21" s="13"/>
      <c r="LYI21" s="15"/>
      <c r="LYL21" s="13"/>
      <c r="LZJ21" s="15"/>
      <c r="LZM21" s="13"/>
      <c r="MAK21" s="15"/>
      <c r="MAN21" s="13"/>
      <c r="MBL21" s="15"/>
      <c r="MBO21" s="13"/>
      <c r="MCM21" s="15"/>
      <c r="MCP21" s="13"/>
      <c r="MDN21" s="15"/>
      <c r="MDQ21" s="13"/>
      <c r="MEO21" s="15"/>
      <c r="MER21" s="13"/>
      <c r="MFP21" s="15"/>
      <c r="MFS21" s="13"/>
      <c r="MGQ21" s="15"/>
      <c r="MGT21" s="13"/>
      <c r="MHR21" s="15"/>
      <c r="MHU21" s="13"/>
      <c r="MIS21" s="15"/>
      <c r="MIV21" s="13"/>
      <c r="MJT21" s="15"/>
      <c r="MJW21" s="13"/>
      <c r="MKU21" s="15"/>
      <c r="MKX21" s="13"/>
      <c r="MLV21" s="15"/>
      <c r="MLY21" s="13"/>
      <c r="MMW21" s="15"/>
      <c r="MMZ21" s="13"/>
      <c r="MNX21" s="15"/>
      <c r="MOA21" s="13"/>
      <c r="MOY21" s="15"/>
      <c r="MPB21" s="13"/>
      <c r="MPZ21" s="15"/>
      <c r="MQC21" s="13"/>
      <c r="MRA21" s="15"/>
      <c r="MRD21" s="13"/>
      <c r="MSB21" s="15"/>
      <c r="MSE21" s="13"/>
      <c r="MTC21" s="15"/>
      <c r="MTF21" s="13"/>
      <c r="MUD21" s="15"/>
      <c r="MUG21" s="13"/>
      <c r="MVE21" s="15"/>
      <c r="MVH21" s="13"/>
      <c r="MWF21" s="15"/>
      <c r="MWI21" s="13"/>
      <c r="MXG21" s="15"/>
      <c r="MXJ21" s="13"/>
      <c r="MYH21" s="15"/>
      <c r="MYK21" s="13"/>
      <c r="MZI21" s="15"/>
      <c r="MZL21" s="13"/>
      <c r="NAJ21" s="15"/>
      <c r="NAM21" s="13"/>
      <c r="NBK21" s="15"/>
      <c r="NBN21" s="13"/>
      <c r="NCL21" s="15"/>
      <c r="NCO21" s="13"/>
      <c r="NDM21" s="15"/>
      <c r="NDP21" s="13"/>
      <c r="NEN21" s="15"/>
      <c r="NEQ21" s="13"/>
      <c r="NFO21" s="15"/>
      <c r="NFR21" s="13"/>
      <c r="NGP21" s="15"/>
      <c r="NGS21" s="13"/>
      <c r="NHQ21" s="15"/>
      <c r="NHT21" s="13"/>
      <c r="NIR21" s="15"/>
      <c r="NIU21" s="13"/>
      <c r="NJS21" s="15"/>
      <c r="NJV21" s="13"/>
      <c r="NKT21" s="15"/>
      <c r="NKW21" s="13"/>
      <c r="NLU21" s="15"/>
      <c r="NLX21" s="13"/>
      <c r="NMV21" s="15"/>
      <c r="NMY21" s="13"/>
      <c r="NNW21" s="15"/>
      <c r="NNZ21" s="13"/>
      <c r="NOX21" s="15"/>
      <c r="NPA21" s="13"/>
      <c r="NPY21" s="15"/>
      <c r="NQB21" s="13"/>
      <c r="NQZ21" s="15"/>
      <c r="NRC21" s="13"/>
      <c r="NSA21" s="15"/>
      <c r="NSD21" s="13"/>
      <c r="NTB21" s="15"/>
      <c r="NTE21" s="13"/>
      <c r="NUC21" s="15"/>
      <c r="NUF21" s="13"/>
      <c r="NVD21" s="15"/>
      <c r="NVG21" s="13"/>
      <c r="NWE21" s="15"/>
      <c r="NWH21" s="13"/>
      <c r="NXF21" s="15"/>
      <c r="NXI21" s="13"/>
      <c r="NYG21" s="15"/>
      <c r="NYJ21" s="13"/>
      <c r="NZH21" s="15"/>
      <c r="NZK21" s="13"/>
      <c r="OAI21" s="15"/>
      <c r="OAL21" s="13"/>
      <c r="OBJ21" s="15"/>
      <c r="OBM21" s="13"/>
      <c r="OCK21" s="15"/>
      <c r="OCN21" s="13"/>
      <c r="ODL21" s="15"/>
      <c r="ODO21" s="13"/>
      <c r="OEM21" s="15"/>
      <c r="OEP21" s="13"/>
      <c r="OFN21" s="15"/>
      <c r="OFQ21" s="13"/>
      <c r="OGO21" s="15"/>
      <c r="OGR21" s="13"/>
      <c r="OHP21" s="15"/>
      <c r="OHS21" s="13"/>
      <c r="OIQ21" s="15"/>
      <c r="OIT21" s="13"/>
      <c r="OJR21" s="15"/>
      <c r="OJU21" s="13"/>
      <c r="OKS21" s="15"/>
      <c r="OKV21" s="13"/>
      <c r="OLT21" s="15"/>
      <c r="OLW21" s="13"/>
      <c r="OMU21" s="15"/>
      <c r="OMX21" s="13"/>
      <c r="ONV21" s="15"/>
      <c r="ONY21" s="13"/>
      <c r="OOW21" s="15"/>
      <c r="OOZ21" s="13"/>
      <c r="OPX21" s="15"/>
      <c r="OQA21" s="13"/>
      <c r="OQY21" s="15"/>
      <c r="ORB21" s="13"/>
      <c r="ORZ21" s="15"/>
      <c r="OSC21" s="13"/>
      <c r="OTA21" s="15"/>
      <c r="OTD21" s="13"/>
      <c r="OUB21" s="15"/>
      <c r="OUE21" s="13"/>
      <c r="OVC21" s="15"/>
      <c r="OVF21" s="13"/>
      <c r="OWD21" s="15"/>
      <c r="OWG21" s="13"/>
      <c r="OXE21" s="15"/>
      <c r="OXH21" s="13"/>
      <c r="OYF21" s="15"/>
      <c r="OYI21" s="13"/>
      <c r="OZG21" s="15"/>
      <c r="OZJ21" s="13"/>
      <c r="PAH21" s="15"/>
      <c r="PAK21" s="13"/>
      <c r="PBI21" s="15"/>
      <c r="PBL21" s="13"/>
      <c r="PCJ21" s="15"/>
      <c r="PCM21" s="13"/>
      <c r="PDK21" s="15"/>
      <c r="PDN21" s="13"/>
      <c r="PEL21" s="15"/>
      <c r="PEO21" s="13"/>
      <c r="PFM21" s="15"/>
      <c r="PFP21" s="13"/>
      <c r="PGN21" s="15"/>
      <c r="PGQ21" s="13"/>
      <c r="PHO21" s="15"/>
      <c r="PHR21" s="13"/>
      <c r="PIP21" s="15"/>
      <c r="PIS21" s="13"/>
      <c r="PJQ21" s="15"/>
      <c r="PJT21" s="13"/>
      <c r="PKR21" s="15"/>
      <c r="PKU21" s="13"/>
      <c r="PLS21" s="15"/>
      <c r="PLV21" s="13"/>
      <c r="PMT21" s="15"/>
      <c r="PMW21" s="13"/>
      <c r="PNU21" s="15"/>
      <c r="PNX21" s="13"/>
      <c r="POV21" s="15"/>
      <c r="POY21" s="13"/>
      <c r="PPW21" s="15"/>
      <c r="PPZ21" s="13"/>
      <c r="PQX21" s="15"/>
      <c r="PRA21" s="13"/>
      <c r="PRY21" s="15"/>
      <c r="PSB21" s="13"/>
      <c r="PSZ21" s="15"/>
      <c r="PTC21" s="13"/>
      <c r="PUA21" s="15"/>
      <c r="PUD21" s="13"/>
      <c r="PVB21" s="15"/>
      <c r="PVE21" s="13"/>
      <c r="PWC21" s="15"/>
      <c r="PWF21" s="13"/>
      <c r="PXD21" s="15"/>
      <c r="PXG21" s="13"/>
      <c r="PYE21" s="15"/>
      <c r="PYH21" s="13"/>
      <c r="PZF21" s="15"/>
      <c r="PZI21" s="13"/>
      <c r="QAG21" s="15"/>
      <c r="QAJ21" s="13"/>
      <c r="QBH21" s="15"/>
      <c r="QBK21" s="13"/>
      <c r="QCI21" s="15"/>
      <c r="QCL21" s="13"/>
      <c r="QDJ21" s="15"/>
      <c r="QDM21" s="13"/>
      <c r="QEK21" s="15"/>
      <c r="QEN21" s="13"/>
      <c r="QFL21" s="15"/>
      <c r="QFO21" s="13"/>
      <c r="QGM21" s="15"/>
      <c r="QGP21" s="13"/>
      <c r="QHN21" s="15"/>
      <c r="QHQ21" s="13"/>
      <c r="QIO21" s="15"/>
      <c r="QIR21" s="13"/>
      <c r="QJP21" s="15"/>
      <c r="QJS21" s="13"/>
      <c r="QKQ21" s="15"/>
      <c r="QKT21" s="13"/>
      <c r="QLR21" s="15"/>
      <c r="QLU21" s="13"/>
      <c r="QMS21" s="15"/>
      <c r="QMV21" s="13"/>
      <c r="QNT21" s="15"/>
      <c r="QNW21" s="13"/>
      <c r="QOU21" s="15"/>
      <c r="QOX21" s="13"/>
      <c r="QPV21" s="15"/>
      <c r="QPY21" s="13"/>
      <c r="QQW21" s="15"/>
      <c r="QQZ21" s="13"/>
      <c r="QRX21" s="15"/>
      <c r="QSA21" s="13"/>
      <c r="QSY21" s="15"/>
      <c r="QTB21" s="13"/>
      <c r="QTZ21" s="15"/>
      <c r="QUC21" s="13"/>
      <c r="QVA21" s="15"/>
      <c r="QVD21" s="13"/>
      <c r="QWB21" s="15"/>
      <c r="QWE21" s="13"/>
      <c r="QXC21" s="15"/>
      <c r="QXF21" s="13"/>
      <c r="QYD21" s="15"/>
      <c r="QYG21" s="13"/>
      <c r="QZE21" s="15"/>
      <c r="QZH21" s="13"/>
      <c r="RAF21" s="15"/>
      <c r="RAI21" s="13"/>
      <c r="RBG21" s="15"/>
      <c r="RBJ21" s="13"/>
      <c r="RCH21" s="15"/>
      <c r="RCK21" s="13"/>
      <c r="RDI21" s="15"/>
      <c r="RDL21" s="13"/>
      <c r="REJ21" s="15"/>
      <c r="REM21" s="13"/>
      <c r="RFK21" s="15"/>
      <c r="RFN21" s="13"/>
      <c r="RGL21" s="15"/>
      <c r="RGO21" s="13"/>
      <c r="RHM21" s="15"/>
      <c r="RHP21" s="13"/>
      <c r="RIN21" s="15"/>
      <c r="RIQ21" s="13"/>
      <c r="RJO21" s="15"/>
      <c r="RJR21" s="13"/>
      <c r="RKP21" s="15"/>
      <c r="RKS21" s="13"/>
      <c r="RLQ21" s="15"/>
      <c r="RLT21" s="13"/>
      <c r="RMR21" s="15"/>
      <c r="RMU21" s="13"/>
      <c r="RNS21" s="15"/>
      <c r="RNV21" s="13"/>
      <c r="ROT21" s="15"/>
      <c r="ROW21" s="13"/>
      <c r="RPU21" s="15"/>
      <c r="RPX21" s="13"/>
      <c r="RQV21" s="15"/>
      <c r="RQY21" s="13"/>
      <c r="RRW21" s="15"/>
      <c r="RRZ21" s="13"/>
      <c r="RSX21" s="15"/>
      <c r="RTA21" s="13"/>
      <c r="RTY21" s="15"/>
      <c r="RUB21" s="13"/>
      <c r="RUZ21" s="15"/>
      <c r="RVC21" s="13"/>
      <c r="RWA21" s="15"/>
      <c r="RWD21" s="13"/>
      <c r="RXB21" s="15"/>
      <c r="RXE21" s="13"/>
      <c r="RYC21" s="15"/>
      <c r="RYF21" s="13"/>
      <c r="RZD21" s="15"/>
      <c r="RZG21" s="13"/>
      <c r="SAE21" s="15"/>
      <c r="SAH21" s="13"/>
      <c r="SBF21" s="15"/>
      <c r="SBI21" s="13"/>
      <c r="SCG21" s="15"/>
      <c r="SCJ21" s="13"/>
      <c r="SDH21" s="15"/>
      <c r="SDK21" s="13"/>
      <c r="SEI21" s="15"/>
      <c r="SEL21" s="13"/>
      <c r="SFJ21" s="15"/>
      <c r="SFM21" s="13"/>
      <c r="SGK21" s="15"/>
      <c r="SGN21" s="13"/>
      <c r="SHL21" s="15"/>
      <c r="SHO21" s="13"/>
      <c r="SIM21" s="15"/>
      <c r="SIP21" s="13"/>
      <c r="SJN21" s="15"/>
      <c r="SJQ21" s="13"/>
      <c r="SKO21" s="15"/>
      <c r="SKR21" s="13"/>
      <c r="SLP21" s="15"/>
      <c r="SLS21" s="13"/>
      <c r="SMQ21" s="15"/>
      <c r="SMT21" s="13"/>
      <c r="SNR21" s="15"/>
      <c r="SNU21" s="13"/>
      <c r="SOS21" s="15"/>
      <c r="SOV21" s="13"/>
      <c r="SPT21" s="15"/>
      <c r="SPW21" s="13"/>
      <c r="SQU21" s="15"/>
      <c r="SQX21" s="13"/>
      <c r="SRV21" s="15"/>
      <c r="SRY21" s="13"/>
      <c r="SSW21" s="15"/>
      <c r="SSZ21" s="13"/>
      <c r="STX21" s="15"/>
      <c r="SUA21" s="13"/>
      <c r="SUY21" s="15"/>
      <c r="SVB21" s="13"/>
      <c r="SVZ21" s="15"/>
      <c r="SWC21" s="13"/>
      <c r="SXA21" s="15"/>
      <c r="SXD21" s="13"/>
      <c r="SYB21" s="15"/>
      <c r="SYE21" s="13"/>
      <c r="SZC21" s="15"/>
      <c r="SZF21" s="13"/>
      <c r="TAD21" s="15"/>
      <c r="TAG21" s="13"/>
      <c r="TBE21" s="15"/>
      <c r="TBH21" s="13"/>
      <c r="TCF21" s="15"/>
      <c r="TCI21" s="13"/>
      <c r="TDG21" s="15"/>
      <c r="TDJ21" s="13"/>
      <c r="TEH21" s="15"/>
      <c r="TEK21" s="13"/>
      <c r="TFI21" s="15"/>
      <c r="TFL21" s="13"/>
      <c r="TGJ21" s="15"/>
      <c r="TGM21" s="13"/>
      <c r="THK21" s="15"/>
      <c r="THN21" s="13"/>
      <c r="TIL21" s="15"/>
      <c r="TIO21" s="13"/>
      <c r="TJM21" s="15"/>
      <c r="TJP21" s="13"/>
      <c r="TKN21" s="15"/>
      <c r="TKQ21" s="13"/>
      <c r="TLO21" s="15"/>
      <c r="TLR21" s="13"/>
      <c r="TMP21" s="15"/>
      <c r="TMS21" s="13"/>
      <c r="TNQ21" s="15"/>
      <c r="TNT21" s="13"/>
      <c r="TOR21" s="15"/>
      <c r="TOU21" s="13"/>
      <c r="TPS21" s="15"/>
      <c r="TPV21" s="13"/>
      <c r="TQT21" s="15"/>
      <c r="TQW21" s="13"/>
      <c r="TRU21" s="15"/>
      <c r="TRX21" s="13"/>
      <c r="TSV21" s="15"/>
      <c r="TSY21" s="13"/>
      <c r="TTW21" s="15"/>
      <c r="TTZ21" s="13"/>
      <c r="TUX21" s="15"/>
      <c r="TVA21" s="13"/>
      <c r="TVY21" s="15"/>
      <c r="TWB21" s="13"/>
      <c r="TWZ21" s="15"/>
      <c r="TXC21" s="13"/>
      <c r="TYA21" s="15"/>
      <c r="TYD21" s="13"/>
      <c r="TZB21" s="15"/>
      <c r="TZE21" s="13"/>
      <c r="UAC21" s="15"/>
      <c r="UAF21" s="13"/>
      <c r="UBD21" s="15"/>
      <c r="UBG21" s="13"/>
      <c r="UCE21" s="15"/>
      <c r="UCH21" s="13"/>
      <c r="UDF21" s="15"/>
      <c r="UDI21" s="13"/>
      <c r="UEG21" s="15"/>
      <c r="UEJ21" s="13"/>
      <c r="UFH21" s="15"/>
      <c r="UFK21" s="13"/>
      <c r="UGI21" s="15"/>
      <c r="UGL21" s="13"/>
      <c r="UHJ21" s="15"/>
      <c r="UHM21" s="13"/>
      <c r="UIK21" s="15"/>
      <c r="UIN21" s="13"/>
      <c r="UJL21" s="15"/>
      <c r="UJO21" s="13"/>
      <c r="UKM21" s="15"/>
      <c r="UKP21" s="13"/>
      <c r="ULN21" s="15"/>
      <c r="ULQ21" s="13"/>
      <c r="UMO21" s="15"/>
      <c r="UMR21" s="13"/>
      <c r="UNP21" s="15"/>
      <c r="UNS21" s="13"/>
      <c r="UOQ21" s="15"/>
      <c r="UOT21" s="13"/>
      <c r="UPR21" s="15"/>
      <c r="UPU21" s="13"/>
      <c r="UQS21" s="15"/>
      <c r="UQV21" s="13"/>
      <c r="URT21" s="15"/>
      <c r="URW21" s="13"/>
      <c r="USU21" s="15"/>
      <c r="USX21" s="13"/>
      <c r="UTV21" s="15"/>
      <c r="UTY21" s="13"/>
      <c r="UUW21" s="15"/>
      <c r="UUZ21" s="13"/>
      <c r="UVX21" s="15"/>
      <c r="UWA21" s="13"/>
      <c r="UWY21" s="15"/>
      <c r="UXB21" s="13"/>
      <c r="UXZ21" s="15"/>
      <c r="UYC21" s="13"/>
      <c r="UZA21" s="15"/>
      <c r="UZD21" s="13"/>
      <c r="VAB21" s="15"/>
      <c r="VAE21" s="13"/>
      <c r="VBC21" s="15"/>
      <c r="VBF21" s="13"/>
      <c r="VCD21" s="15"/>
      <c r="VCG21" s="13"/>
      <c r="VDE21" s="15"/>
      <c r="VDH21" s="13"/>
      <c r="VEF21" s="15"/>
      <c r="VEI21" s="13"/>
      <c r="VFG21" s="15"/>
      <c r="VFJ21" s="13"/>
      <c r="VGH21" s="15"/>
      <c r="VGK21" s="13"/>
      <c r="VHI21" s="15"/>
      <c r="VHL21" s="13"/>
      <c r="VIJ21" s="15"/>
      <c r="VIM21" s="13"/>
      <c r="VJK21" s="15"/>
      <c r="VJN21" s="13"/>
      <c r="VKL21" s="15"/>
      <c r="VKO21" s="13"/>
      <c r="VLM21" s="15"/>
      <c r="VLP21" s="13"/>
      <c r="VMN21" s="15"/>
      <c r="VMQ21" s="13"/>
      <c r="VNO21" s="15"/>
      <c r="VNR21" s="13"/>
      <c r="VOP21" s="15"/>
      <c r="VOS21" s="13"/>
      <c r="VPQ21" s="15"/>
      <c r="VPT21" s="13"/>
      <c r="VQR21" s="15"/>
      <c r="VQU21" s="13"/>
      <c r="VRS21" s="15"/>
      <c r="VRV21" s="13"/>
      <c r="VST21" s="15"/>
      <c r="VSW21" s="13"/>
      <c r="VTU21" s="15"/>
      <c r="VTX21" s="13"/>
      <c r="VUV21" s="15"/>
      <c r="VUY21" s="13"/>
      <c r="VVW21" s="15"/>
      <c r="VVZ21" s="13"/>
      <c r="VWX21" s="15"/>
      <c r="VXA21" s="13"/>
      <c r="VXY21" s="15"/>
      <c r="VYB21" s="13"/>
      <c r="VYZ21" s="15"/>
      <c r="VZC21" s="13"/>
      <c r="WAA21" s="15"/>
      <c r="WAD21" s="13"/>
      <c r="WBB21" s="15"/>
      <c r="WBE21" s="13"/>
      <c r="WCC21" s="15"/>
      <c r="WCF21" s="13"/>
      <c r="WDD21" s="15"/>
      <c r="WDG21" s="13"/>
      <c r="WEE21" s="15"/>
      <c r="WEH21" s="13"/>
      <c r="WFF21" s="15"/>
      <c r="WFI21" s="13"/>
      <c r="WGG21" s="15"/>
      <c r="WGJ21" s="13"/>
      <c r="WHH21" s="15"/>
      <c r="WHK21" s="13"/>
      <c r="WII21" s="15"/>
      <c r="WIL21" s="13"/>
      <c r="WJJ21" s="15"/>
      <c r="WJM21" s="13"/>
      <c r="WKK21" s="15"/>
      <c r="WKN21" s="13"/>
      <c r="WLL21" s="15"/>
      <c r="WLO21" s="13"/>
      <c r="WMM21" s="15"/>
      <c r="WMP21" s="13"/>
      <c r="WNN21" s="15"/>
      <c r="WNQ21" s="13"/>
      <c r="WOO21" s="15"/>
      <c r="WOR21" s="13"/>
      <c r="WPP21" s="15"/>
      <c r="WPS21" s="13"/>
      <c r="WQQ21" s="15"/>
      <c r="WQT21" s="13"/>
      <c r="WRR21" s="15"/>
      <c r="WRU21" s="13"/>
      <c r="WSS21" s="15"/>
      <c r="WSV21" s="13"/>
      <c r="WTT21" s="15"/>
      <c r="WTW21" s="13"/>
      <c r="WUU21" s="15"/>
      <c r="WUX21" s="13"/>
      <c r="WVV21" s="15"/>
      <c r="WVY21" s="13"/>
      <c r="WWW21" s="15"/>
      <c r="WWZ21" s="13"/>
      <c r="WXX21" s="15"/>
      <c r="WYA21" s="13"/>
      <c r="WYY21" s="15"/>
      <c r="WZB21" s="13"/>
      <c r="WZZ21" s="15"/>
      <c r="XAC21" s="13"/>
      <c r="XBA21" s="15"/>
      <c r="XBD21" s="13"/>
      <c r="XCB21" s="15"/>
      <c r="XCE21" s="13"/>
      <c r="XDC21" s="15"/>
      <c r="XDF21" s="13"/>
      <c r="XED21" s="15"/>
      <c r="XEG21" s="13"/>
    </row>
    <row r="22" spans="1:1022 1025:2048 2051:3050 3074:4076 4100:5102 5126:6128 6152:7154 7178:8180 8204:9206 9230:10232 10256:11258 11282:12284 12308:13310 13334:14336 14360:15359 15362:16361" ht="21" x14ac:dyDescent="0.2">
      <c r="A22" s="13" t="s">
        <v>64</v>
      </c>
      <c r="C22" s="3">
        <v>8075000</v>
      </c>
      <c r="E22" s="3">
        <v>128552413257</v>
      </c>
      <c r="G22" s="3">
        <v>93026056702.5</v>
      </c>
      <c r="I22" s="3">
        <v>1701935</v>
      </c>
      <c r="K22" s="3">
        <v>27730617811</v>
      </c>
      <c r="M22" s="3">
        <v>0</v>
      </c>
      <c r="O22" s="3">
        <v>0</v>
      </c>
      <c r="Q22" s="3">
        <v>9776935</v>
      </c>
      <c r="S22" s="3">
        <v>18000</v>
      </c>
      <c r="U22" s="3">
        <v>156283031068</v>
      </c>
      <c r="W22" s="3">
        <v>174624467264.10001</v>
      </c>
      <c r="Y22" s="1">
        <v>5.0472043392376783E-3</v>
      </c>
      <c r="AX22" s="15"/>
      <c r="BA22" s="13"/>
      <c r="BY22" s="15"/>
      <c r="CB22" s="13"/>
      <c r="CZ22" s="15"/>
      <c r="DC22" s="13"/>
      <c r="EA22" s="15"/>
      <c r="ED22" s="13"/>
      <c r="FB22" s="15"/>
      <c r="FE22" s="13"/>
      <c r="GC22" s="15"/>
      <c r="GF22" s="13"/>
      <c r="HD22" s="15"/>
      <c r="HG22" s="13"/>
      <c r="IE22" s="15"/>
      <c r="IH22" s="13"/>
      <c r="JF22" s="15"/>
      <c r="JI22" s="13"/>
      <c r="KG22" s="15"/>
      <c r="KJ22" s="13"/>
      <c r="LH22" s="15"/>
      <c r="LK22" s="13"/>
      <c r="MI22" s="15"/>
      <c r="ML22" s="13"/>
      <c r="NJ22" s="15"/>
      <c r="NM22" s="13"/>
      <c r="OK22" s="15"/>
      <c r="ON22" s="13"/>
      <c r="PL22" s="15"/>
      <c r="PO22" s="13"/>
      <c r="QM22" s="15"/>
      <c r="QP22" s="13"/>
      <c r="RN22" s="15"/>
      <c r="RQ22" s="13"/>
      <c r="SO22" s="15"/>
      <c r="SR22" s="13"/>
      <c r="TP22" s="15"/>
      <c r="TS22" s="13"/>
      <c r="UQ22" s="15"/>
      <c r="UT22" s="13"/>
      <c r="VR22" s="15"/>
      <c r="VU22" s="13"/>
      <c r="WS22" s="15"/>
      <c r="WV22" s="13"/>
      <c r="XT22" s="15"/>
      <c r="XW22" s="13"/>
      <c r="YU22" s="15"/>
      <c r="YX22" s="13"/>
      <c r="ZV22" s="15"/>
      <c r="ZY22" s="13"/>
      <c r="AAW22" s="15"/>
      <c r="AAZ22" s="13"/>
      <c r="ABX22" s="15"/>
      <c r="ACA22" s="13"/>
      <c r="ACY22" s="15"/>
      <c r="ADB22" s="13"/>
      <c r="ADZ22" s="15"/>
      <c r="AEC22" s="13"/>
      <c r="AFA22" s="15"/>
      <c r="AFD22" s="13"/>
      <c r="AGB22" s="15"/>
      <c r="AGE22" s="13"/>
      <c r="AHC22" s="15"/>
      <c r="AHF22" s="13"/>
      <c r="AID22" s="15"/>
      <c r="AIG22" s="13"/>
      <c r="AJE22" s="15"/>
      <c r="AJH22" s="13"/>
      <c r="AKF22" s="15"/>
      <c r="AKI22" s="13"/>
      <c r="ALG22" s="15"/>
      <c r="ALJ22" s="13"/>
      <c r="AMH22" s="15"/>
      <c r="AMK22" s="13"/>
      <c r="ANI22" s="15"/>
      <c r="ANL22" s="13"/>
      <c r="AOJ22" s="15"/>
      <c r="AOM22" s="13"/>
      <c r="APK22" s="15"/>
      <c r="APN22" s="13"/>
      <c r="AQL22" s="15"/>
      <c r="AQO22" s="13"/>
      <c r="ARM22" s="15"/>
      <c r="ARP22" s="13"/>
      <c r="ASN22" s="15"/>
      <c r="ASQ22" s="13"/>
      <c r="ATO22" s="15"/>
      <c r="ATR22" s="13"/>
      <c r="AUP22" s="15"/>
      <c r="AUS22" s="13"/>
      <c r="AVQ22" s="15"/>
      <c r="AVT22" s="13"/>
      <c r="AWR22" s="15"/>
      <c r="AWU22" s="13"/>
      <c r="AXS22" s="15"/>
      <c r="AXV22" s="13"/>
      <c r="AYT22" s="15"/>
      <c r="AYW22" s="13"/>
      <c r="AZU22" s="15"/>
      <c r="AZX22" s="13"/>
      <c r="BAV22" s="15"/>
      <c r="BAY22" s="13"/>
      <c r="BBW22" s="15"/>
      <c r="BBZ22" s="13"/>
      <c r="BCX22" s="15"/>
      <c r="BDA22" s="13"/>
      <c r="BDY22" s="15"/>
      <c r="BEB22" s="13"/>
      <c r="BEZ22" s="15"/>
      <c r="BFC22" s="13"/>
      <c r="BGA22" s="15"/>
      <c r="BGD22" s="13"/>
      <c r="BHB22" s="15"/>
      <c r="BHE22" s="13"/>
      <c r="BIC22" s="15"/>
      <c r="BIF22" s="13"/>
      <c r="BJD22" s="15"/>
      <c r="BJG22" s="13"/>
      <c r="BKE22" s="15"/>
      <c r="BKH22" s="13"/>
      <c r="BLF22" s="15"/>
      <c r="BLI22" s="13"/>
      <c r="BMG22" s="15"/>
      <c r="BMJ22" s="13"/>
      <c r="BNH22" s="15"/>
      <c r="BNK22" s="13"/>
      <c r="BOI22" s="15"/>
      <c r="BOL22" s="13"/>
      <c r="BPJ22" s="15"/>
      <c r="BPM22" s="13"/>
      <c r="BQK22" s="15"/>
      <c r="BQN22" s="13"/>
      <c r="BRL22" s="15"/>
      <c r="BRO22" s="13"/>
      <c r="BSM22" s="15"/>
      <c r="BSP22" s="13"/>
      <c r="BTN22" s="15"/>
      <c r="BTQ22" s="13"/>
      <c r="BUO22" s="15"/>
      <c r="BUR22" s="13"/>
      <c r="BVP22" s="15"/>
      <c r="BVS22" s="13"/>
      <c r="BWQ22" s="15"/>
      <c r="BWT22" s="13"/>
      <c r="BXR22" s="15"/>
      <c r="BXU22" s="13"/>
      <c r="BYS22" s="15"/>
      <c r="BYV22" s="13"/>
      <c r="BZT22" s="15"/>
      <c r="BZW22" s="13"/>
      <c r="CAU22" s="15"/>
      <c r="CAX22" s="13"/>
      <c r="CBV22" s="15"/>
      <c r="CBY22" s="13"/>
      <c r="CCW22" s="15"/>
      <c r="CCZ22" s="13"/>
      <c r="CDX22" s="15"/>
      <c r="CEA22" s="13"/>
      <c r="CEY22" s="15"/>
      <c r="CFB22" s="13"/>
      <c r="CFZ22" s="15"/>
      <c r="CGC22" s="13"/>
      <c r="CHA22" s="15"/>
      <c r="CHD22" s="13"/>
      <c r="CIB22" s="15"/>
      <c r="CIE22" s="13"/>
      <c r="CJC22" s="15"/>
      <c r="CJF22" s="13"/>
      <c r="CKD22" s="15"/>
      <c r="CKG22" s="13"/>
      <c r="CLE22" s="15"/>
      <c r="CLH22" s="13"/>
      <c r="CMF22" s="15"/>
      <c r="CMI22" s="13"/>
      <c r="CNG22" s="15"/>
      <c r="CNJ22" s="13"/>
      <c r="COH22" s="15"/>
      <c r="COK22" s="13"/>
      <c r="CPI22" s="15"/>
      <c r="CPL22" s="13"/>
      <c r="CQJ22" s="15"/>
      <c r="CQM22" s="13"/>
      <c r="CRK22" s="15"/>
      <c r="CRN22" s="13"/>
      <c r="CSL22" s="15"/>
      <c r="CSO22" s="13"/>
      <c r="CTM22" s="15"/>
      <c r="CTP22" s="13"/>
      <c r="CUN22" s="15"/>
      <c r="CUQ22" s="13"/>
      <c r="CVO22" s="15"/>
      <c r="CVR22" s="13"/>
      <c r="CWP22" s="15"/>
      <c r="CWS22" s="13"/>
      <c r="CXQ22" s="15"/>
      <c r="CXT22" s="13"/>
      <c r="CYR22" s="15"/>
      <c r="CYU22" s="13"/>
      <c r="CZS22" s="15"/>
      <c r="CZV22" s="13"/>
      <c r="DAT22" s="15"/>
      <c r="DAW22" s="13"/>
      <c r="DBU22" s="15"/>
      <c r="DBX22" s="13"/>
      <c r="DCV22" s="15"/>
      <c r="DCY22" s="13"/>
      <c r="DDW22" s="15"/>
      <c r="DDZ22" s="13"/>
      <c r="DEX22" s="15"/>
      <c r="DFA22" s="13"/>
      <c r="DFY22" s="15"/>
      <c r="DGB22" s="13"/>
      <c r="DGZ22" s="15"/>
      <c r="DHC22" s="13"/>
      <c r="DIA22" s="15"/>
      <c r="DID22" s="13"/>
      <c r="DJB22" s="15"/>
      <c r="DJE22" s="13"/>
      <c r="DKC22" s="15"/>
      <c r="DKF22" s="13"/>
      <c r="DLD22" s="15"/>
      <c r="DLG22" s="13"/>
      <c r="DME22" s="15"/>
      <c r="DMH22" s="13"/>
      <c r="DNF22" s="15"/>
      <c r="DNI22" s="13"/>
      <c r="DOG22" s="15"/>
      <c r="DOJ22" s="13"/>
      <c r="DPH22" s="15"/>
      <c r="DPK22" s="13"/>
      <c r="DQI22" s="15"/>
      <c r="DQL22" s="13"/>
      <c r="DRJ22" s="15"/>
      <c r="DRM22" s="13"/>
      <c r="DSK22" s="15"/>
      <c r="DSN22" s="13"/>
      <c r="DTL22" s="15"/>
      <c r="DTO22" s="13"/>
      <c r="DUM22" s="15"/>
      <c r="DUP22" s="13"/>
      <c r="DVN22" s="15"/>
      <c r="DVQ22" s="13"/>
      <c r="DWO22" s="15"/>
      <c r="DWR22" s="13"/>
      <c r="DXP22" s="15"/>
      <c r="DXS22" s="13"/>
      <c r="DYQ22" s="15"/>
      <c r="DYT22" s="13"/>
      <c r="DZR22" s="15"/>
      <c r="DZU22" s="13"/>
      <c r="EAS22" s="15"/>
      <c r="EAV22" s="13"/>
      <c r="EBT22" s="15"/>
      <c r="EBW22" s="13"/>
      <c r="ECU22" s="15"/>
      <c r="ECX22" s="13"/>
      <c r="EDV22" s="15"/>
      <c r="EDY22" s="13"/>
      <c r="EEW22" s="15"/>
      <c r="EEZ22" s="13"/>
      <c r="EFX22" s="15"/>
      <c r="EGA22" s="13"/>
      <c r="EGY22" s="15"/>
      <c r="EHB22" s="13"/>
      <c r="EHZ22" s="15"/>
      <c r="EIC22" s="13"/>
      <c r="EJA22" s="15"/>
      <c r="EJD22" s="13"/>
      <c r="EKB22" s="15"/>
      <c r="EKE22" s="13"/>
      <c r="ELC22" s="15"/>
      <c r="ELF22" s="13"/>
      <c r="EMD22" s="15"/>
      <c r="EMG22" s="13"/>
      <c r="ENE22" s="15"/>
      <c r="ENH22" s="13"/>
      <c r="EOF22" s="15"/>
      <c r="EOI22" s="13"/>
      <c r="EPG22" s="15"/>
      <c r="EPJ22" s="13"/>
      <c r="EQH22" s="15"/>
      <c r="EQK22" s="13"/>
      <c r="ERI22" s="15"/>
      <c r="ERL22" s="13"/>
      <c r="ESJ22" s="15"/>
      <c r="ESM22" s="13"/>
      <c r="ETK22" s="15"/>
      <c r="ETN22" s="13"/>
      <c r="EUL22" s="15"/>
      <c r="EUO22" s="13"/>
      <c r="EVM22" s="15"/>
      <c r="EVP22" s="13"/>
      <c r="EWN22" s="15"/>
      <c r="EWQ22" s="13"/>
      <c r="EXO22" s="15"/>
      <c r="EXR22" s="13"/>
      <c r="EYP22" s="15"/>
      <c r="EYS22" s="13"/>
      <c r="EZQ22" s="15"/>
      <c r="EZT22" s="13"/>
      <c r="FAR22" s="15"/>
      <c r="FAU22" s="13"/>
      <c r="FBS22" s="15"/>
      <c r="FBV22" s="13"/>
      <c r="FCT22" s="15"/>
      <c r="FCW22" s="13"/>
      <c r="FDU22" s="15"/>
      <c r="FDX22" s="13"/>
      <c r="FEV22" s="15"/>
      <c r="FEY22" s="13"/>
      <c r="FFW22" s="15"/>
      <c r="FFZ22" s="13"/>
      <c r="FGX22" s="15"/>
      <c r="FHA22" s="13"/>
      <c r="FHY22" s="15"/>
      <c r="FIB22" s="13"/>
      <c r="FIZ22" s="15"/>
      <c r="FJC22" s="13"/>
      <c r="FKA22" s="15"/>
      <c r="FKD22" s="13"/>
      <c r="FLB22" s="15"/>
      <c r="FLE22" s="13"/>
      <c r="FMC22" s="15"/>
      <c r="FMF22" s="13"/>
      <c r="FND22" s="15"/>
      <c r="FNG22" s="13"/>
      <c r="FOE22" s="15"/>
      <c r="FOH22" s="13"/>
      <c r="FPF22" s="15"/>
      <c r="FPI22" s="13"/>
      <c r="FQG22" s="15"/>
      <c r="FQJ22" s="13"/>
      <c r="FRH22" s="15"/>
      <c r="FRK22" s="13"/>
      <c r="FSI22" s="15"/>
      <c r="FSL22" s="13"/>
      <c r="FTJ22" s="15"/>
      <c r="FTM22" s="13"/>
      <c r="FUK22" s="15"/>
      <c r="FUN22" s="13"/>
      <c r="FVL22" s="15"/>
      <c r="FVO22" s="13"/>
      <c r="FWM22" s="15"/>
      <c r="FWP22" s="13"/>
      <c r="FXN22" s="15"/>
      <c r="FXQ22" s="13"/>
      <c r="FYO22" s="15"/>
      <c r="FYR22" s="13"/>
      <c r="FZP22" s="15"/>
      <c r="FZS22" s="13"/>
      <c r="GAQ22" s="15"/>
      <c r="GAT22" s="13"/>
      <c r="GBR22" s="15"/>
      <c r="GBU22" s="13"/>
      <c r="GCS22" s="15"/>
      <c r="GCV22" s="13"/>
      <c r="GDT22" s="15"/>
      <c r="GDW22" s="13"/>
      <c r="GEU22" s="15"/>
      <c r="GEX22" s="13"/>
      <c r="GFV22" s="15"/>
      <c r="GFY22" s="13"/>
      <c r="GGW22" s="15"/>
      <c r="GGZ22" s="13"/>
      <c r="GHX22" s="15"/>
      <c r="GIA22" s="13"/>
      <c r="GIY22" s="15"/>
      <c r="GJB22" s="13"/>
      <c r="GJZ22" s="15"/>
      <c r="GKC22" s="13"/>
      <c r="GLA22" s="15"/>
      <c r="GLD22" s="13"/>
      <c r="GMB22" s="15"/>
      <c r="GME22" s="13"/>
      <c r="GNC22" s="15"/>
      <c r="GNF22" s="13"/>
      <c r="GOD22" s="15"/>
      <c r="GOG22" s="13"/>
      <c r="GPE22" s="15"/>
      <c r="GPH22" s="13"/>
      <c r="GQF22" s="15"/>
      <c r="GQI22" s="13"/>
      <c r="GRG22" s="15"/>
      <c r="GRJ22" s="13"/>
      <c r="GSH22" s="15"/>
      <c r="GSK22" s="13"/>
      <c r="GTI22" s="15"/>
      <c r="GTL22" s="13"/>
      <c r="GUJ22" s="15"/>
      <c r="GUM22" s="13"/>
      <c r="GVK22" s="15"/>
      <c r="GVN22" s="13"/>
      <c r="GWL22" s="15"/>
      <c r="GWO22" s="13"/>
      <c r="GXM22" s="15"/>
      <c r="GXP22" s="13"/>
      <c r="GYN22" s="15"/>
      <c r="GYQ22" s="13"/>
      <c r="GZO22" s="15"/>
      <c r="GZR22" s="13"/>
      <c r="HAP22" s="15"/>
      <c r="HAS22" s="13"/>
      <c r="HBQ22" s="15"/>
      <c r="HBT22" s="13"/>
      <c r="HCR22" s="15"/>
      <c r="HCU22" s="13"/>
      <c r="HDS22" s="15"/>
      <c r="HDV22" s="13"/>
      <c r="HET22" s="15"/>
      <c r="HEW22" s="13"/>
      <c r="HFU22" s="15"/>
      <c r="HFX22" s="13"/>
      <c r="HGV22" s="15"/>
      <c r="HGY22" s="13"/>
      <c r="HHW22" s="15"/>
      <c r="HHZ22" s="13"/>
      <c r="HIX22" s="15"/>
      <c r="HJA22" s="13"/>
      <c r="HJY22" s="15"/>
      <c r="HKB22" s="13"/>
      <c r="HKZ22" s="15"/>
      <c r="HLC22" s="13"/>
      <c r="HMA22" s="15"/>
      <c r="HMD22" s="13"/>
      <c r="HNB22" s="15"/>
      <c r="HNE22" s="13"/>
      <c r="HOC22" s="15"/>
      <c r="HOF22" s="13"/>
      <c r="HPD22" s="15"/>
      <c r="HPG22" s="13"/>
      <c r="HQE22" s="15"/>
      <c r="HQH22" s="13"/>
      <c r="HRF22" s="15"/>
      <c r="HRI22" s="13"/>
      <c r="HSG22" s="15"/>
      <c r="HSJ22" s="13"/>
      <c r="HTH22" s="15"/>
      <c r="HTK22" s="13"/>
      <c r="HUI22" s="15"/>
      <c r="HUL22" s="13"/>
      <c r="HVJ22" s="15"/>
      <c r="HVM22" s="13"/>
      <c r="HWK22" s="15"/>
      <c r="HWN22" s="13"/>
      <c r="HXL22" s="15"/>
      <c r="HXO22" s="13"/>
      <c r="HYM22" s="15"/>
      <c r="HYP22" s="13"/>
      <c r="HZN22" s="15"/>
      <c r="HZQ22" s="13"/>
      <c r="IAO22" s="15"/>
      <c r="IAR22" s="13"/>
      <c r="IBP22" s="15"/>
      <c r="IBS22" s="13"/>
      <c r="ICQ22" s="15"/>
      <c r="ICT22" s="13"/>
      <c r="IDR22" s="15"/>
      <c r="IDU22" s="13"/>
      <c r="IES22" s="15"/>
      <c r="IEV22" s="13"/>
      <c r="IFT22" s="15"/>
      <c r="IFW22" s="13"/>
      <c r="IGU22" s="15"/>
      <c r="IGX22" s="13"/>
      <c r="IHV22" s="15"/>
      <c r="IHY22" s="13"/>
      <c r="IIW22" s="15"/>
      <c r="IIZ22" s="13"/>
      <c r="IJX22" s="15"/>
      <c r="IKA22" s="13"/>
      <c r="IKY22" s="15"/>
      <c r="ILB22" s="13"/>
      <c r="ILZ22" s="15"/>
      <c r="IMC22" s="13"/>
      <c r="INA22" s="15"/>
      <c r="IND22" s="13"/>
      <c r="IOB22" s="15"/>
      <c r="IOE22" s="13"/>
      <c r="IPC22" s="15"/>
      <c r="IPF22" s="13"/>
      <c r="IQD22" s="15"/>
      <c r="IQG22" s="13"/>
      <c r="IRE22" s="15"/>
      <c r="IRH22" s="13"/>
      <c r="ISF22" s="15"/>
      <c r="ISI22" s="13"/>
      <c r="ITG22" s="15"/>
      <c r="ITJ22" s="13"/>
      <c r="IUH22" s="15"/>
      <c r="IUK22" s="13"/>
      <c r="IVI22" s="15"/>
      <c r="IVL22" s="13"/>
      <c r="IWJ22" s="15"/>
      <c r="IWM22" s="13"/>
      <c r="IXK22" s="15"/>
      <c r="IXN22" s="13"/>
      <c r="IYL22" s="15"/>
      <c r="IYO22" s="13"/>
      <c r="IZM22" s="15"/>
      <c r="IZP22" s="13"/>
      <c r="JAN22" s="15"/>
      <c r="JAQ22" s="13"/>
      <c r="JBO22" s="15"/>
      <c r="JBR22" s="13"/>
      <c r="JCP22" s="15"/>
      <c r="JCS22" s="13"/>
      <c r="JDQ22" s="15"/>
      <c r="JDT22" s="13"/>
      <c r="JER22" s="15"/>
      <c r="JEU22" s="13"/>
      <c r="JFS22" s="15"/>
      <c r="JFV22" s="13"/>
      <c r="JGT22" s="15"/>
      <c r="JGW22" s="13"/>
      <c r="JHU22" s="15"/>
      <c r="JHX22" s="13"/>
      <c r="JIV22" s="15"/>
      <c r="JIY22" s="13"/>
      <c r="JJW22" s="15"/>
      <c r="JJZ22" s="13"/>
      <c r="JKX22" s="15"/>
      <c r="JLA22" s="13"/>
      <c r="JLY22" s="15"/>
      <c r="JMB22" s="13"/>
      <c r="JMZ22" s="15"/>
      <c r="JNC22" s="13"/>
      <c r="JOA22" s="15"/>
      <c r="JOD22" s="13"/>
      <c r="JPB22" s="15"/>
      <c r="JPE22" s="13"/>
      <c r="JQC22" s="15"/>
      <c r="JQF22" s="13"/>
      <c r="JRD22" s="15"/>
      <c r="JRG22" s="13"/>
      <c r="JSE22" s="15"/>
      <c r="JSH22" s="13"/>
      <c r="JTF22" s="15"/>
      <c r="JTI22" s="13"/>
      <c r="JUG22" s="15"/>
      <c r="JUJ22" s="13"/>
      <c r="JVH22" s="15"/>
      <c r="JVK22" s="13"/>
      <c r="JWI22" s="15"/>
      <c r="JWL22" s="13"/>
      <c r="JXJ22" s="15"/>
      <c r="JXM22" s="13"/>
      <c r="JYK22" s="15"/>
      <c r="JYN22" s="13"/>
      <c r="JZL22" s="15"/>
      <c r="JZO22" s="13"/>
      <c r="KAM22" s="15"/>
      <c r="KAP22" s="13"/>
      <c r="KBN22" s="15"/>
      <c r="KBQ22" s="13"/>
      <c r="KCO22" s="15"/>
      <c r="KCR22" s="13"/>
      <c r="KDP22" s="15"/>
      <c r="KDS22" s="13"/>
      <c r="KEQ22" s="15"/>
      <c r="KET22" s="13"/>
      <c r="KFR22" s="15"/>
      <c r="KFU22" s="13"/>
      <c r="KGS22" s="15"/>
      <c r="KGV22" s="13"/>
      <c r="KHT22" s="15"/>
      <c r="KHW22" s="13"/>
      <c r="KIU22" s="15"/>
      <c r="KIX22" s="13"/>
      <c r="KJV22" s="15"/>
      <c r="KJY22" s="13"/>
      <c r="KKW22" s="15"/>
      <c r="KKZ22" s="13"/>
      <c r="KLX22" s="15"/>
      <c r="KMA22" s="13"/>
      <c r="KMY22" s="15"/>
      <c r="KNB22" s="13"/>
      <c r="KNZ22" s="15"/>
      <c r="KOC22" s="13"/>
      <c r="KPA22" s="15"/>
      <c r="KPD22" s="13"/>
      <c r="KQB22" s="15"/>
      <c r="KQE22" s="13"/>
      <c r="KRC22" s="15"/>
      <c r="KRF22" s="13"/>
      <c r="KSD22" s="15"/>
      <c r="KSG22" s="13"/>
      <c r="KTE22" s="15"/>
      <c r="KTH22" s="13"/>
      <c r="KUF22" s="15"/>
      <c r="KUI22" s="13"/>
      <c r="KVG22" s="15"/>
      <c r="KVJ22" s="13"/>
      <c r="KWH22" s="15"/>
      <c r="KWK22" s="13"/>
      <c r="KXI22" s="15"/>
      <c r="KXL22" s="13"/>
      <c r="KYJ22" s="15"/>
      <c r="KYM22" s="13"/>
      <c r="KZK22" s="15"/>
      <c r="KZN22" s="13"/>
      <c r="LAL22" s="15"/>
      <c r="LAO22" s="13"/>
      <c r="LBM22" s="15"/>
      <c r="LBP22" s="13"/>
      <c r="LCN22" s="15"/>
      <c r="LCQ22" s="13"/>
      <c r="LDO22" s="15"/>
      <c r="LDR22" s="13"/>
      <c r="LEP22" s="15"/>
      <c r="LES22" s="13"/>
      <c r="LFQ22" s="15"/>
      <c r="LFT22" s="13"/>
      <c r="LGR22" s="15"/>
      <c r="LGU22" s="13"/>
      <c r="LHS22" s="15"/>
      <c r="LHV22" s="13"/>
      <c r="LIT22" s="15"/>
      <c r="LIW22" s="13"/>
      <c r="LJU22" s="15"/>
      <c r="LJX22" s="13"/>
      <c r="LKV22" s="15"/>
      <c r="LKY22" s="13"/>
      <c r="LLW22" s="15"/>
      <c r="LLZ22" s="13"/>
      <c r="LMX22" s="15"/>
      <c r="LNA22" s="13"/>
      <c r="LNY22" s="15"/>
      <c r="LOB22" s="13"/>
      <c r="LOZ22" s="15"/>
      <c r="LPC22" s="13"/>
      <c r="LQA22" s="15"/>
      <c r="LQD22" s="13"/>
      <c r="LRB22" s="15"/>
      <c r="LRE22" s="13"/>
      <c r="LSC22" s="15"/>
      <c r="LSF22" s="13"/>
      <c r="LTD22" s="15"/>
      <c r="LTG22" s="13"/>
      <c r="LUE22" s="15"/>
      <c r="LUH22" s="13"/>
      <c r="LVF22" s="15"/>
      <c r="LVI22" s="13"/>
      <c r="LWG22" s="15"/>
      <c r="LWJ22" s="13"/>
      <c r="LXH22" s="15"/>
      <c r="LXK22" s="13"/>
      <c r="LYI22" s="15"/>
      <c r="LYL22" s="13"/>
      <c r="LZJ22" s="15"/>
      <c r="LZM22" s="13"/>
      <c r="MAK22" s="15"/>
      <c r="MAN22" s="13"/>
      <c r="MBL22" s="15"/>
      <c r="MBO22" s="13"/>
      <c r="MCM22" s="15"/>
      <c r="MCP22" s="13"/>
      <c r="MDN22" s="15"/>
      <c r="MDQ22" s="13"/>
      <c r="MEO22" s="15"/>
      <c r="MER22" s="13"/>
      <c r="MFP22" s="15"/>
      <c r="MFS22" s="13"/>
      <c r="MGQ22" s="15"/>
      <c r="MGT22" s="13"/>
      <c r="MHR22" s="15"/>
      <c r="MHU22" s="13"/>
      <c r="MIS22" s="15"/>
      <c r="MIV22" s="13"/>
      <c r="MJT22" s="15"/>
      <c r="MJW22" s="13"/>
      <c r="MKU22" s="15"/>
      <c r="MKX22" s="13"/>
      <c r="MLV22" s="15"/>
      <c r="MLY22" s="13"/>
      <c r="MMW22" s="15"/>
      <c r="MMZ22" s="13"/>
      <c r="MNX22" s="15"/>
      <c r="MOA22" s="13"/>
      <c r="MOY22" s="15"/>
      <c r="MPB22" s="13"/>
      <c r="MPZ22" s="15"/>
      <c r="MQC22" s="13"/>
      <c r="MRA22" s="15"/>
      <c r="MRD22" s="13"/>
      <c r="MSB22" s="15"/>
      <c r="MSE22" s="13"/>
      <c r="MTC22" s="15"/>
      <c r="MTF22" s="13"/>
      <c r="MUD22" s="15"/>
      <c r="MUG22" s="13"/>
      <c r="MVE22" s="15"/>
      <c r="MVH22" s="13"/>
      <c r="MWF22" s="15"/>
      <c r="MWI22" s="13"/>
      <c r="MXG22" s="15"/>
      <c r="MXJ22" s="13"/>
      <c r="MYH22" s="15"/>
      <c r="MYK22" s="13"/>
      <c r="MZI22" s="15"/>
      <c r="MZL22" s="13"/>
      <c r="NAJ22" s="15"/>
      <c r="NAM22" s="13"/>
      <c r="NBK22" s="15"/>
      <c r="NBN22" s="13"/>
      <c r="NCL22" s="15"/>
      <c r="NCO22" s="13"/>
      <c r="NDM22" s="15"/>
      <c r="NDP22" s="13"/>
      <c r="NEN22" s="15"/>
      <c r="NEQ22" s="13"/>
      <c r="NFO22" s="15"/>
      <c r="NFR22" s="13"/>
      <c r="NGP22" s="15"/>
      <c r="NGS22" s="13"/>
      <c r="NHQ22" s="15"/>
      <c r="NHT22" s="13"/>
      <c r="NIR22" s="15"/>
      <c r="NIU22" s="13"/>
      <c r="NJS22" s="15"/>
      <c r="NJV22" s="13"/>
      <c r="NKT22" s="15"/>
      <c r="NKW22" s="13"/>
      <c r="NLU22" s="15"/>
      <c r="NLX22" s="13"/>
      <c r="NMV22" s="15"/>
      <c r="NMY22" s="13"/>
      <c r="NNW22" s="15"/>
      <c r="NNZ22" s="13"/>
      <c r="NOX22" s="15"/>
      <c r="NPA22" s="13"/>
      <c r="NPY22" s="15"/>
      <c r="NQB22" s="13"/>
      <c r="NQZ22" s="15"/>
      <c r="NRC22" s="13"/>
      <c r="NSA22" s="15"/>
      <c r="NSD22" s="13"/>
      <c r="NTB22" s="15"/>
      <c r="NTE22" s="13"/>
      <c r="NUC22" s="15"/>
      <c r="NUF22" s="13"/>
      <c r="NVD22" s="15"/>
      <c r="NVG22" s="13"/>
      <c r="NWE22" s="15"/>
      <c r="NWH22" s="13"/>
      <c r="NXF22" s="15"/>
      <c r="NXI22" s="13"/>
      <c r="NYG22" s="15"/>
      <c r="NYJ22" s="13"/>
      <c r="NZH22" s="15"/>
      <c r="NZK22" s="13"/>
      <c r="OAI22" s="15"/>
      <c r="OAL22" s="13"/>
      <c r="OBJ22" s="15"/>
      <c r="OBM22" s="13"/>
      <c r="OCK22" s="15"/>
      <c r="OCN22" s="13"/>
      <c r="ODL22" s="15"/>
      <c r="ODO22" s="13"/>
      <c r="OEM22" s="15"/>
      <c r="OEP22" s="13"/>
      <c r="OFN22" s="15"/>
      <c r="OFQ22" s="13"/>
      <c r="OGO22" s="15"/>
      <c r="OGR22" s="13"/>
      <c r="OHP22" s="15"/>
      <c r="OHS22" s="13"/>
      <c r="OIQ22" s="15"/>
      <c r="OIT22" s="13"/>
      <c r="OJR22" s="15"/>
      <c r="OJU22" s="13"/>
      <c r="OKS22" s="15"/>
      <c r="OKV22" s="13"/>
      <c r="OLT22" s="15"/>
      <c r="OLW22" s="13"/>
      <c r="OMU22" s="15"/>
      <c r="OMX22" s="13"/>
      <c r="ONV22" s="15"/>
      <c r="ONY22" s="13"/>
      <c r="OOW22" s="15"/>
      <c r="OOZ22" s="13"/>
      <c r="OPX22" s="15"/>
      <c r="OQA22" s="13"/>
      <c r="OQY22" s="15"/>
      <c r="ORB22" s="13"/>
      <c r="ORZ22" s="15"/>
      <c r="OSC22" s="13"/>
      <c r="OTA22" s="15"/>
      <c r="OTD22" s="13"/>
      <c r="OUB22" s="15"/>
      <c r="OUE22" s="13"/>
      <c r="OVC22" s="15"/>
      <c r="OVF22" s="13"/>
      <c r="OWD22" s="15"/>
      <c r="OWG22" s="13"/>
      <c r="OXE22" s="15"/>
      <c r="OXH22" s="13"/>
      <c r="OYF22" s="15"/>
      <c r="OYI22" s="13"/>
      <c r="OZG22" s="15"/>
      <c r="OZJ22" s="13"/>
      <c r="PAH22" s="15"/>
      <c r="PAK22" s="13"/>
      <c r="PBI22" s="15"/>
      <c r="PBL22" s="13"/>
      <c r="PCJ22" s="15"/>
      <c r="PCM22" s="13"/>
      <c r="PDK22" s="15"/>
      <c r="PDN22" s="13"/>
      <c r="PEL22" s="15"/>
      <c r="PEO22" s="13"/>
      <c r="PFM22" s="15"/>
      <c r="PFP22" s="13"/>
      <c r="PGN22" s="15"/>
      <c r="PGQ22" s="13"/>
      <c r="PHO22" s="15"/>
      <c r="PHR22" s="13"/>
      <c r="PIP22" s="15"/>
      <c r="PIS22" s="13"/>
      <c r="PJQ22" s="15"/>
      <c r="PJT22" s="13"/>
      <c r="PKR22" s="15"/>
      <c r="PKU22" s="13"/>
      <c r="PLS22" s="15"/>
      <c r="PLV22" s="13"/>
      <c r="PMT22" s="15"/>
      <c r="PMW22" s="13"/>
      <c r="PNU22" s="15"/>
      <c r="PNX22" s="13"/>
      <c r="POV22" s="15"/>
      <c r="POY22" s="13"/>
      <c r="PPW22" s="15"/>
      <c r="PPZ22" s="13"/>
      <c r="PQX22" s="15"/>
      <c r="PRA22" s="13"/>
      <c r="PRY22" s="15"/>
      <c r="PSB22" s="13"/>
      <c r="PSZ22" s="15"/>
      <c r="PTC22" s="13"/>
      <c r="PUA22" s="15"/>
      <c r="PUD22" s="13"/>
      <c r="PVB22" s="15"/>
      <c r="PVE22" s="13"/>
      <c r="PWC22" s="15"/>
      <c r="PWF22" s="13"/>
      <c r="PXD22" s="15"/>
      <c r="PXG22" s="13"/>
      <c r="PYE22" s="15"/>
      <c r="PYH22" s="13"/>
      <c r="PZF22" s="15"/>
      <c r="PZI22" s="13"/>
      <c r="QAG22" s="15"/>
      <c r="QAJ22" s="13"/>
      <c r="QBH22" s="15"/>
      <c r="QBK22" s="13"/>
      <c r="QCI22" s="15"/>
      <c r="QCL22" s="13"/>
      <c r="QDJ22" s="15"/>
      <c r="QDM22" s="13"/>
      <c r="QEK22" s="15"/>
      <c r="QEN22" s="13"/>
      <c r="QFL22" s="15"/>
      <c r="QFO22" s="13"/>
      <c r="QGM22" s="15"/>
      <c r="QGP22" s="13"/>
      <c r="QHN22" s="15"/>
      <c r="QHQ22" s="13"/>
      <c r="QIO22" s="15"/>
      <c r="QIR22" s="13"/>
      <c r="QJP22" s="15"/>
      <c r="QJS22" s="13"/>
      <c r="QKQ22" s="15"/>
      <c r="QKT22" s="13"/>
      <c r="QLR22" s="15"/>
      <c r="QLU22" s="13"/>
      <c r="QMS22" s="15"/>
      <c r="QMV22" s="13"/>
      <c r="QNT22" s="15"/>
      <c r="QNW22" s="13"/>
      <c r="QOU22" s="15"/>
      <c r="QOX22" s="13"/>
      <c r="QPV22" s="15"/>
      <c r="QPY22" s="13"/>
      <c r="QQW22" s="15"/>
      <c r="QQZ22" s="13"/>
      <c r="QRX22" s="15"/>
      <c r="QSA22" s="13"/>
      <c r="QSY22" s="15"/>
      <c r="QTB22" s="13"/>
      <c r="QTZ22" s="15"/>
      <c r="QUC22" s="13"/>
      <c r="QVA22" s="15"/>
      <c r="QVD22" s="13"/>
      <c r="QWB22" s="15"/>
      <c r="QWE22" s="13"/>
      <c r="QXC22" s="15"/>
      <c r="QXF22" s="13"/>
      <c r="QYD22" s="15"/>
      <c r="QYG22" s="13"/>
      <c r="QZE22" s="15"/>
      <c r="QZH22" s="13"/>
      <c r="RAF22" s="15"/>
      <c r="RAI22" s="13"/>
      <c r="RBG22" s="15"/>
      <c r="RBJ22" s="13"/>
      <c r="RCH22" s="15"/>
      <c r="RCK22" s="13"/>
      <c r="RDI22" s="15"/>
      <c r="RDL22" s="13"/>
      <c r="REJ22" s="15"/>
      <c r="REM22" s="13"/>
      <c r="RFK22" s="15"/>
      <c r="RFN22" s="13"/>
      <c r="RGL22" s="15"/>
      <c r="RGO22" s="13"/>
      <c r="RHM22" s="15"/>
      <c r="RHP22" s="13"/>
      <c r="RIN22" s="15"/>
      <c r="RIQ22" s="13"/>
      <c r="RJO22" s="15"/>
      <c r="RJR22" s="13"/>
      <c r="RKP22" s="15"/>
      <c r="RKS22" s="13"/>
      <c r="RLQ22" s="15"/>
      <c r="RLT22" s="13"/>
      <c r="RMR22" s="15"/>
      <c r="RMU22" s="13"/>
      <c r="RNS22" s="15"/>
      <c r="RNV22" s="13"/>
      <c r="ROT22" s="15"/>
      <c r="ROW22" s="13"/>
      <c r="RPU22" s="15"/>
      <c r="RPX22" s="13"/>
      <c r="RQV22" s="15"/>
      <c r="RQY22" s="13"/>
      <c r="RRW22" s="15"/>
      <c r="RRZ22" s="13"/>
      <c r="RSX22" s="15"/>
      <c r="RTA22" s="13"/>
      <c r="RTY22" s="15"/>
      <c r="RUB22" s="13"/>
      <c r="RUZ22" s="15"/>
      <c r="RVC22" s="13"/>
      <c r="RWA22" s="15"/>
      <c r="RWD22" s="13"/>
      <c r="RXB22" s="15"/>
      <c r="RXE22" s="13"/>
      <c r="RYC22" s="15"/>
      <c r="RYF22" s="13"/>
      <c r="RZD22" s="15"/>
      <c r="RZG22" s="13"/>
      <c r="SAE22" s="15"/>
      <c r="SAH22" s="13"/>
      <c r="SBF22" s="15"/>
      <c r="SBI22" s="13"/>
      <c r="SCG22" s="15"/>
      <c r="SCJ22" s="13"/>
      <c r="SDH22" s="15"/>
      <c r="SDK22" s="13"/>
      <c r="SEI22" s="15"/>
      <c r="SEL22" s="13"/>
      <c r="SFJ22" s="15"/>
      <c r="SFM22" s="13"/>
      <c r="SGK22" s="15"/>
      <c r="SGN22" s="13"/>
      <c r="SHL22" s="15"/>
      <c r="SHO22" s="13"/>
      <c r="SIM22" s="15"/>
      <c r="SIP22" s="13"/>
      <c r="SJN22" s="15"/>
      <c r="SJQ22" s="13"/>
      <c r="SKO22" s="15"/>
      <c r="SKR22" s="13"/>
      <c r="SLP22" s="15"/>
      <c r="SLS22" s="13"/>
      <c r="SMQ22" s="15"/>
      <c r="SMT22" s="13"/>
      <c r="SNR22" s="15"/>
      <c r="SNU22" s="13"/>
      <c r="SOS22" s="15"/>
      <c r="SOV22" s="13"/>
      <c r="SPT22" s="15"/>
      <c r="SPW22" s="13"/>
      <c r="SQU22" s="15"/>
      <c r="SQX22" s="13"/>
      <c r="SRV22" s="15"/>
      <c r="SRY22" s="13"/>
      <c r="SSW22" s="15"/>
      <c r="SSZ22" s="13"/>
      <c r="STX22" s="15"/>
      <c r="SUA22" s="13"/>
      <c r="SUY22" s="15"/>
      <c r="SVB22" s="13"/>
      <c r="SVZ22" s="15"/>
      <c r="SWC22" s="13"/>
      <c r="SXA22" s="15"/>
      <c r="SXD22" s="13"/>
      <c r="SYB22" s="15"/>
      <c r="SYE22" s="13"/>
      <c r="SZC22" s="15"/>
      <c r="SZF22" s="13"/>
      <c r="TAD22" s="15"/>
      <c r="TAG22" s="13"/>
      <c r="TBE22" s="15"/>
      <c r="TBH22" s="13"/>
      <c r="TCF22" s="15"/>
      <c r="TCI22" s="13"/>
      <c r="TDG22" s="15"/>
      <c r="TDJ22" s="13"/>
      <c r="TEH22" s="15"/>
      <c r="TEK22" s="13"/>
      <c r="TFI22" s="15"/>
      <c r="TFL22" s="13"/>
      <c r="TGJ22" s="15"/>
      <c r="TGM22" s="13"/>
      <c r="THK22" s="15"/>
      <c r="THN22" s="13"/>
      <c r="TIL22" s="15"/>
      <c r="TIO22" s="13"/>
      <c r="TJM22" s="15"/>
      <c r="TJP22" s="13"/>
      <c r="TKN22" s="15"/>
      <c r="TKQ22" s="13"/>
      <c r="TLO22" s="15"/>
      <c r="TLR22" s="13"/>
      <c r="TMP22" s="15"/>
      <c r="TMS22" s="13"/>
      <c r="TNQ22" s="15"/>
      <c r="TNT22" s="13"/>
      <c r="TOR22" s="15"/>
      <c r="TOU22" s="13"/>
      <c r="TPS22" s="15"/>
      <c r="TPV22" s="13"/>
      <c r="TQT22" s="15"/>
      <c r="TQW22" s="13"/>
      <c r="TRU22" s="15"/>
      <c r="TRX22" s="13"/>
      <c r="TSV22" s="15"/>
      <c r="TSY22" s="13"/>
      <c r="TTW22" s="15"/>
      <c r="TTZ22" s="13"/>
      <c r="TUX22" s="15"/>
      <c r="TVA22" s="13"/>
      <c r="TVY22" s="15"/>
      <c r="TWB22" s="13"/>
      <c r="TWZ22" s="15"/>
      <c r="TXC22" s="13"/>
      <c r="TYA22" s="15"/>
      <c r="TYD22" s="13"/>
      <c r="TZB22" s="15"/>
      <c r="TZE22" s="13"/>
      <c r="UAC22" s="15"/>
      <c r="UAF22" s="13"/>
      <c r="UBD22" s="15"/>
      <c r="UBG22" s="13"/>
      <c r="UCE22" s="15"/>
      <c r="UCH22" s="13"/>
      <c r="UDF22" s="15"/>
      <c r="UDI22" s="13"/>
      <c r="UEG22" s="15"/>
      <c r="UEJ22" s="13"/>
      <c r="UFH22" s="15"/>
      <c r="UFK22" s="13"/>
      <c r="UGI22" s="15"/>
      <c r="UGL22" s="13"/>
      <c r="UHJ22" s="15"/>
      <c r="UHM22" s="13"/>
      <c r="UIK22" s="15"/>
      <c r="UIN22" s="13"/>
      <c r="UJL22" s="15"/>
      <c r="UJO22" s="13"/>
      <c r="UKM22" s="15"/>
      <c r="UKP22" s="13"/>
      <c r="ULN22" s="15"/>
      <c r="ULQ22" s="13"/>
      <c r="UMO22" s="15"/>
      <c r="UMR22" s="13"/>
      <c r="UNP22" s="15"/>
      <c r="UNS22" s="13"/>
      <c r="UOQ22" s="15"/>
      <c r="UOT22" s="13"/>
      <c r="UPR22" s="15"/>
      <c r="UPU22" s="13"/>
      <c r="UQS22" s="15"/>
      <c r="UQV22" s="13"/>
      <c r="URT22" s="15"/>
      <c r="URW22" s="13"/>
      <c r="USU22" s="15"/>
      <c r="USX22" s="13"/>
      <c r="UTV22" s="15"/>
      <c r="UTY22" s="13"/>
      <c r="UUW22" s="15"/>
      <c r="UUZ22" s="13"/>
      <c r="UVX22" s="15"/>
      <c r="UWA22" s="13"/>
      <c r="UWY22" s="15"/>
      <c r="UXB22" s="13"/>
      <c r="UXZ22" s="15"/>
      <c r="UYC22" s="13"/>
      <c r="UZA22" s="15"/>
      <c r="UZD22" s="13"/>
      <c r="VAB22" s="15"/>
      <c r="VAE22" s="13"/>
      <c r="VBC22" s="15"/>
      <c r="VBF22" s="13"/>
      <c r="VCD22" s="15"/>
      <c r="VCG22" s="13"/>
      <c r="VDE22" s="15"/>
      <c r="VDH22" s="13"/>
      <c r="VEF22" s="15"/>
      <c r="VEI22" s="13"/>
      <c r="VFG22" s="15"/>
      <c r="VFJ22" s="13"/>
      <c r="VGH22" s="15"/>
      <c r="VGK22" s="13"/>
      <c r="VHI22" s="15"/>
      <c r="VHL22" s="13"/>
      <c r="VIJ22" s="15"/>
      <c r="VIM22" s="13"/>
      <c r="VJK22" s="15"/>
      <c r="VJN22" s="13"/>
      <c r="VKL22" s="15"/>
      <c r="VKO22" s="13"/>
      <c r="VLM22" s="15"/>
      <c r="VLP22" s="13"/>
      <c r="VMN22" s="15"/>
      <c r="VMQ22" s="13"/>
      <c r="VNO22" s="15"/>
      <c r="VNR22" s="13"/>
      <c r="VOP22" s="15"/>
      <c r="VOS22" s="13"/>
      <c r="VPQ22" s="15"/>
      <c r="VPT22" s="13"/>
      <c r="VQR22" s="15"/>
      <c r="VQU22" s="13"/>
      <c r="VRS22" s="15"/>
      <c r="VRV22" s="13"/>
      <c r="VST22" s="15"/>
      <c r="VSW22" s="13"/>
      <c r="VTU22" s="15"/>
      <c r="VTX22" s="13"/>
      <c r="VUV22" s="15"/>
      <c r="VUY22" s="13"/>
      <c r="VVW22" s="15"/>
      <c r="VVZ22" s="13"/>
      <c r="VWX22" s="15"/>
      <c r="VXA22" s="13"/>
      <c r="VXY22" s="15"/>
      <c r="VYB22" s="13"/>
      <c r="VYZ22" s="15"/>
      <c r="VZC22" s="13"/>
      <c r="WAA22" s="15"/>
      <c r="WAD22" s="13"/>
      <c r="WBB22" s="15"/>
      <c r="WBE22" s="13"/>
      <c r="WCC22" s="15"/>
      <c r="WCF22" s="13"/>
      <c r="WDD22" s="15"/>
      <c r="WDG22" s="13"/>
      <c r="WEE22" s="15"/>
      <c r="WEH22" s="13"/>
      <c r="WFF22" s="15"/>
      <c r="WFI22" s="13"/>
      <c r="WGG22" s="15"/>
      <c r="WGJ22" s="13"/>
      <c r="WHH22" s="15"/>
      <c r="WHK22" s="13"/>
      <c r="WII22" s="15"/>
      <c r="WIL22" s="13"/>
      <c r="WJJ22" s="15"/>
      <c r="WJM22" s="13"/>
      <c r="WKK22" s="15"/>
      <c r="WKN22" s="13"/>
      <c r="WLL22" s="15"/>
      <c r="WLO22" s="13"/>
      <c r="WMM22" s="15"/>
      <c r="WMP22" s="13"/>
      <c r="WNN22" s="15"/>
      <c r="WNQ22" s="13"/>
      <c r="WOO22" s="15"/>
      <c r="WOR22" s="13"/>
      <c r="WPP22" s="15"/>
      <c r="WPS22" s="13"/>
      <c r="WQQ22" s="15"/>
      <c r="WQT22" s="13"/>
      <c r="WRR22" s="15"/>
      <c r="WRU22" s="13"/>
      <c r="WSS22" s="15"/>
      <c r="WSV22" s="13"/>
      <c r="WTT22" s="15"/>
      <c r="WTW22" s="13"/>
      <c r="WUU22" s="15"/>
      <c r="WUX22" s="13"/>
      <c r="WVV22" s="15"/>
      <c r="WVY22" s="13"/>
      <c r="WWW22" s="15"/>
      <c r="WWZ22" s="13"/>
      <c r="WXX22" s="15"/>
      <c r="WYA22" s="13"/>
      <c r="WYY22" s="15"/>
      <c r="WZB22" s="13"/>
      <c r="WZZ22" s="15"/>
      <c r="XAC22" s="13"/>
      <c r="XBA22" s="15"/>
      <c r="XBD22" s="13"/>
      <c r="XCB22" s="15"/>
      <c r="XCE22" s="13"/>
      <c r="XDC22" s="15"/>
      <c r="XDF22" s="13"/>
      <c r="XED22" s="15"/>
      <c r="XEG22" s="13"/>
    </row>
    <row r="23" spans="1:1022 1025:2048 2051:3050 3074:4076 4100:5102 5126:6128 6152:7154 7178:8180 8204:9206 9230:10232 10256:11258 11282:12284 12308:13310 13334:14336 14360:15359 15362:16361" ht="21" x14ac:dyDescent="0.2">
      <c r="A23" s="3" t="s">
        <v>65</v>
      </c>
      <c r="C23" s="3">
        <v>14910056</v>
      </c>
      <c r="E23" s="3">
        <v>47531015813</v>
      </c>
      <c r="G23" s="3">
        <v>57315060108.822899</v>
      </c>
      <c r="I23" s="3">
        <v>1400000</v>
      </c>
      <c r="K23" s="3">
        <v>7137764452</v>
      </c>
      <c r="M23" s="3">
        <v>-1631005</v>
      </c>
      <c r="O23" s="3">
        <v>12481080253</v>
      </c>
      <c r="Q23" s="3">
        <v>14679051</v>
      </c>
      <c r="S23" s="3">
        <v>6690</v>
      </c>
      <c r="U23" s="3">
        <v>49201904250</v>
      </c>
      <c r="W23" s="3">
        <v>97443743150.3013</v>
      </c>
      <c r="Y23" s="1">
        <v>2.8164351248438856E-3</v>
      </c>
      <c r="AX23" s="15"/>
      <c r="BA23" s="13"/>
      <c r="BY23" s="15"/>
      <c r="CB23" s="13"/>
      <c r="CZ23" s="15"/>
      <c r="DC23" s="13"/>
      <c r="EA23" s="15"/>
      <c r="ED23" s="13"/>
      <c r="FB23" s="15"/>
      <c r="FE23" s="13"/>
      <c r="GC23" s="15"/>
      <c r="GF23" s="13"/>
      <c r="HD23" s="15"/>
      <c r="HG23" s="13"/>
      <c r="IE23" s="15"/>
      <c r="IH23" s="13"/>
      <c r="JF23" s="15"/>
      <c r="JI23" s="13"/>
      <c r="KG23" s="15"/>
      <c r="KJ23" s="13"/>
      <c r="LH23" s="15"/>
      <c r="LK23" s="13"/>
      <c r="MI23" s="15"/>
      <c r="ML23" s="13"/>
      <c r="NJ23" s="15"/>
      <c r="NM23" s="13"/>
      <c r="OK23" s="15"/>
      <c r="ON23" s="13"/>
      <c r="PL23" s="15"/>
      <c r="PO23" s="13"/>
      <c r="QM23" s="15"/>
      <c r="QP23" s="13"/>
      <c r="RN23" s="15"/>
      <c r="RQ23" s="13"/>
      <c r="SO23" s="15"/>
      <c r="SR23" s="13"/>
      <c r="TP23" s="15"/>
      <c r="TS23" s="13"/>
      <c r="UQ23" s="15"/>
      <c r="UT23" s="13"/>
      <c r="VR23" s="15"/>
      <c r="VU23" s="13"/>
      <c r="WS23" s="15"/>
      <c r="WV23" s="13"/>
      <c r="XT23" s="15"/>
      <c r="XW23" s="13"/>
      <c r="YU23" s="15"/>
      <c r="YX23" s="13"/>
      <c r="ZV23" s="15"/>
      <c r="ZY23" s="13"/>
      <c r="AAW23" s="15"/>
      <c r="AAZ23" s="13"/>
      <c r="ABX23" s="15"/>
      <c r="ACA23" s="13"/>
      <c r="ACY23" s="15"/>
      <c r="ADB23" s="13"/>
      <c r="ADZ23" s="15"/>
      <c r="AEC23" s="13"/>
      <c r="AFA23" s="15"/>
      <c r="AFD23" s="13"/>
      <c r="AGB23" s="15"/>
      <c r="AGE23" s="13"/>
      <c r="AHC23" s="15"/>
      <c r="AHF23" s="13"/>
      <c r="AID23" s="15"/>
      <c r="AIG23" s="13"/>
      <c r="AJE23" s="15"/>
      <c r="AJH23" s="13"/>
      <c r="AKF23" s="15"/>
      <c r="AKI23" s="13"/>
      <c r="ALG23" s="15"/>
      <c r="ALJ23" s="13"/>
      <c r="AMH23" s="15"/>
      <c r="AMK23" s="13"/>
      <c r="ANI23" s="15"/>
      <c r="ANL23" s="13"/>
      <c r="AOJ23" s="15"/>
      <c r="AOM23" s="13"/>
      <c r="APK23" s="15"/>
      <c r="APN23" s="13"/>
      <c r="AQL23" s="15"/>
      <c r="AQO23" s="13"/>
      <c r="ARM23" s="15"/>
      <c r="ARP23" s="13"/>
      <c r="ASN23" s="15"/>
      <c r="ASQ23" s="13"/>
      <c r="ATO23" s="15"/>
      <c r="ATR23" s="13"/>
      <c r="AUP23" s="15"/>
      <c r="AUS23" s="13"/>
      <c r="AVQ23" s="15"/>
      <c r="AVT23" s="13"/>
      <c r="AWR23" s="15"/>
      <c r="AWU23" s="13"/>
      <c r="AXS23" s="15"/>
      <c r="AXV23" s="13"/>
      <c r="AYT23" s="15"/>
      <c r="AYW23" s="13"/>
      <c r="AZU23" s="15"/>
      <c r="AZX23" s="13"/>
      <c r="BAV23" s="15"/>
      <c r="BAY23" s="13"/>
      <c r="BBW23" s="15"/>
      <c r="BBZ23" s="13"/>
      <c r="BCX23" s="15"/>
      <c r="BDA23" s="13"/>
      <c r="BDY23" s="15"/>
      <c r="BEB23" s="13"/>
      <c r="BEZ23" s="15"/>
      <c r="BFC23" s="13"/>
      <c r="BGA23" s="15"/>
      <c r="BGD23" s="13"/>
      <c r="BHB23" s="15"/>
      <c r="BHE23" s="13"/>
      <c r="BIC23" s="15"/>
      <c r="BIF23" s="13"/>
      <c r="BJD23" s="15"/>
      <c r="BJG23" s="13"/>
      <c r="BKE23" s="15"/>
      <c r="BKH23" s="13"/>
      <c r="BLF23" s="15"/>
      <c r="BLI23" s="13"/>
      <c r="BMG23" s="15"/>
      <c r="BMJ23" s="13"/>
      <c r="BNH23" s="15"/>
      <c r="BNK23" s="13"/>
      <c r="BOI23" s="15"/>
      <c r="BOL23" s="13"/>
      <c r="BPJ23" s="15"/>
      <c r="BPM23" s="13"/>
      <c r="BQK23" s="15"/>
      <c r="BQN23" s="13"/>
      <c r="BRL23" s="15"/>
      <c r="BRO23" s="13"/>
      <c r="BSM23" s="15"/>
      <c r="BSP23" s="13"/>
      <c r="BTN23" s="15"/>
      <c r="BTQ23" s="13"/>
      <c r="BUO23" s="15"/>
      <c r="BUR23" s="13"/>
      <c r="BVP23" s="15"/>
      <c r="BVS23" s="13"/>
      <c r="BWQ23" s="15"/>
      <c r="BWT23" s="13"/>
      <c r="BXR23" s="15"/>
      <c r="BXU23" s="13"/>
      <c r="BYS23" s="15"/>
      <c r="BYV23" s="13"/>
      <c r="BZT23" s="15"/>
      <c r="BZW23" s="13"/>
      <c r="CAU23" s="15"/>
      <c r="CAX23" s="13"/>
      <c r="CBV23" s="15"/>
      <c r="CBY23" s="13"/>
      <c r="CCW23" s="15"/>
      <c r="CCZ23" s="13"/>
      <c r="CDX23" s="15"/>
      <c r="CEA23" s="13"/>
      <c r="CEY23" s="15"/>
      <c r="CFB23" s="13"/>
      <c r="CFZ23" s="15"/>
      <c r="CGC23" s="13"/>
      <c r="CHA23" s="15"/>
      <c r="CHD23" s="13"/>
      <c r="CIB23" s="15"/>
      <c r="CIE23" s="13"/>
      <c r="CJC23" s="15"/>
      <c r="CJF23" s="13"/>
      <c r="CKD23" s="15"/>
      <c r="CKG23" s="13"/>
      <c r="CLE23" s="15"/>
      <c r="CLH23" s="13"/>
      <c r="CMF23" s="15"/>
      <c r="CMI23" s="13"/>
      <c r="CNG23" s="15"/>
      <c r="CNJ23" s="13"/>
      <c r="COH23" s="15"/>
      <c r="COK23" s="13"/>
      <c r="CPI23" s="15"/>
      <c r="CPL23" s="13"/>
      <c r="CQJ23" s="15"/>
      <c r="CQM23" s="13"/>
      <c r="CRK23" s="15"/>
      <c r="CRN23" s="13"/>
      <c r="CSL23" s="15"/>
      <c r="CSO23" s="13"/>
      <c r="CTM23" s="15"/>
      <c r="CTP23" s="13"/>
      <c r="CUN23" s="15"/>
      <c r="CUQ23" s="13"/>
      <c r="CVO23" s="15"/>
      <c r="CVR23" s="13"/>
      <c r="CWP23" s="15"/>
      <c r="CWS23" s="13"/>
      <c r="CXQ23" s="15"/>
      <c r="CXT23" s="13"/>
      <c r="CYR23" s="15"/>
      <c r="CYU23" s="13"/>
      <c r="CZS23" s="15"/>
      <c r="CZV23" s="13"/>
      <c r="DAT23" s="15"/>
      <c r="DAW23" s="13"/>
      <c r="DBU23" s="15"/>
      <c r="DBX23" s="13"/>
      <c r="DCV23" s="15"/>
      <c r="DCY23" s="13"/>
      <c r="DDW23" s="15"/>
      <c r="DDZ23" s="13"/>
      <c r="DEX23" s="15"/>
      <c r="DFA23" s="13"/>
      <c r="DFY23" s="15"/>
      <c r="DGB23" s="13"/>
      <c r="DGZ23" s="15"/>
      <c r="DHC23" s="13"/>
      <c r="DIA23" s="15"/>
      <c r="DID23" s="13"/>
      <c r="DJB23" s="15"/>
      <c r="DJE23" s="13"/>
      <c r="DKC23" s="15"/>
      <c r="DKF23" s="13"/>
      <c r="DLD23" s="15"/>
      <c r="DLG23" s="13"/>
      <c r="DME23" s="15"/>
      <c r="DMH23" s="13"/>
      <c r="DNF23" s="15"/>
      <c r="DNI23" s="13"/>
      <c r="DOG23" s="15"/>
      <c r="DOJ23" s="13"/>
      <c r="DPH23" s="15"/>
      <c r="DPK23" s="13"/>
      <c r="DQI23" s="15"/>
      <c r="DQL23" s="13"/>
      <c r="DRJ23" s="15"/>
      <c r="DRM23" s="13"/>
      <c r="DSK23" s="15"/>
      <c r="DSN23" s="13"/>
      <c r="DTL23" s="15"/>
      <c r="DTO23" s="13"/>
      <c r="DUM23" s="15"/>
      <c r="DUP23" s="13"/>
      <c r="DVN23" s="15"/>
      <c r="DVQ23" s="13"/>
      <c r="DWO23" s="15"/>
      <c r="DWR23" s="13"/>
      <c r="DXP23" s="15"/>
      <c r="DXS23" s="13"/>
      <c r="DYQ23" s="15"/>
      <c r="DYT23" s="13"/>
      <c r="DZR23" s="15"/>
      <c r="DZU23" s="13"/>
      <c r="EAS23" s="15"/>
      <c r="EAV23" s="13"/>
      <c r="EBT23" s="15"/>
      <c r="EBW23" s="13"/>
      <c r="ECU23" s="15"/>
      <c r="ECX23" s="13"/>
      <c r="EDV23" s="15"/>
      <c r="EDY23" s="13"/>
      <c r="EEW23" s="15"/>
      <c r="EEZ23" s="13"/>
      <c r="EFX23" s="15"/>
      <c r="EGA23" s="13"/>
      <c r="EGY23" s="15"/>
      <c r="EHB23" s="13"/>
      <c r="EHZ23" s="15"/>
      <c r="EIC23" s="13"/>
      <c r="EJA23" s="15"/>
      <c r="EJD23" s="13"/>
      <c r="EKB23" s="15"/>
      <c r="EKE23" s="13"/>
      <c r="ELC23" s="15"/>
      <c r="ELF23" s="13"/>
      <c r="EMD23" s="15"/>
      <c r="EMG23" s="13"/>
      <c r="ENE23" s="15"/>
      <c r="ENH23" s="13"/>
      <c r="EOF23" s="15"/>
      <c r="EOI23" s="13"/>
      <c r="EPG23" s="15"/>
      <c r="EPJ23" s="13"/>
      <c r="EQH23" s="15"/>
      <c r="EQK23" s="13"/>
      <c r="ERI23" s="15"/>
      <c r="ERL23" s="13"/>
      <c r="ESJ23" s="15"/>
      <c r="ESM23" s="13"/>
      <c r="ETK23" s="15"/>
      <c r="ETN23" s="13"/>
      <c r="EUL23" s="15"/>
      <c r="EUO23" s="13"/>
      <c r="EVM23" s="15"/>
      <c r="EVP23" s="13"/>
      <c r="EWN23" s="15"/>
      <c r="EWQ23" s="13"/>
      <c r="EXO23" s="15"/>
      <c r="EXR23" s="13"/>
      <c r="EYP23" s="15"/>
      <c r="EYS23" s="13"/>
      <c r="EZQ23" s="15"/>
      <c r="EZT23" s="13"/>
      <c r="FAR23" s="15"/>
      <c r="FAU23" s="13"/>
      <c r="FBS23" s="15"/>
      <c r="FBV23" s="13"/>
      <c r="FCT23" s="15"/>
      <c r="FCW23" s="13"/>
      <c r="FDU23" s="15"/>
      <c r="FDX23" s="13"/>
      <c r="FEV23" s="15"/>
      <c r="FEY23" s="13"/>
      <c r="FFW23" s="15"/>
      <c r="FFZ23" s="13"/>
      <c r="FGX23" s="15"/>
      <c r="FHA23" s="13"/>
      <c r="FHY23" s="15"/>
      <c r="FIB23" s="13"/>
      <c r="FIZ23" s="15"/>
      <c r="FJC23" s="13"/>
      <c r="FKA23" s="15"/>
      <c r="FKD23" s="13"/>
      <c r="FLB23" s="15"/>
      <c r="FLE23" s="13"/>
      <c r="FMC23" s="15"/>
      <c r="FMF23" s="13"/>
      <c r="FND23" s="15"/>
      <c r="FNG23" s="13"/>
      <c r="FOE23" s="15"/>
      <c r="FOH23" s="13"/>
      <c r="FPF23" s="15"/>
      <c r="FPI23" s="13"/>
      <c r="FQG23" s="15"/>
      <c r="FQJ23" s="13"/>
      <c r="FRH23" s="15"/>
      <c r="FRK23" s="13"/>
      <c r="FSI23" s="15"/>
      <c r="FSL23" s="13"/>
      <c r="FTJ23" s="15"/>
      <c r="FTM23" s="13"/>
      <c r="FUK23" s="15"/>
      <c r="FUN23" s="13"/>
      <c r="FVL23" s="15"/>
      <c r="FVO23" s="13"/>
      <c r="FWM23" s="15"/>
      <c r="FWP23" s="13"/>
      <c r="FXN23" s="15"/>
      <c r="FXQ23" s="13"/>
      <c r="FYO23" s="15"/>
      <c r="FYR23" s="13"/>
      <c r="FZP23" s="15"/>
      <c r="FZS23" s="13"/>
      <c r="GAQ23" s="15"/>
      <c r="GAT23" s="13"/>
      <c r="GBR23" s="15"/>
      <c r="GBU23" s="13"/>
      <c r="GCS23" s="15"/>
      <c r="GCV23" s="13"/>
      <c r="GDT23" s="15"/>
      <c r="GDW23" s="13"/>
      <c r="GEU23" s="15"/>
      <c r="GEX23" s="13"/>
      <c r="GFV23" s="15"/>
      <c r="GFY23" s="13"/>
      <c r="GGW23" s="15"/>
      <c r="GGZ23" s="13"/>
      <c r="GHX23" s="15"/>
      <c r="GIA23" s="13"/>
      <c r="GIY23" s="15"/>
      <c r="GJB23" s="13"/>
      <c r="GJZ23" s="15"/>
      <c r="GKC23" s="13"/>
      <c r="GLA23" s="15"/>
      <c r="GLD23" s="13"/>
      <c r="GMB23" s="15"/>
      <c r="GME23" s="13"/>
      <c r="GNC23" s="15"/>
      <c r="GNF23" s="13"/>
      <c r="GOD23" s="15"/>
      <c r="GOG23" s="13"/>
      <c r="GPE23" s="15"/>
      <c r="GPH23" s="13"/>
      <c r="GQF23" s="15"/>
      <c r="GQI23" s="13"/>
      <c r="GRG23" s="15"/>
      <c r="GRJ23" s="13"/>
      <c r="GSH23" s="15"/>
      <c r="GSK23" s="13"/>
      <c r="GTI23" s="15"/>
      <c r="GTL23" s="13"/>
      <c r="GUJ23" s="15"/>
      <c r="GUM23" s="13"/>
      <c r="GVK23" s="15"/>
      <c r="GVN23" s="13"/>
      <c r="GWL23" s="15"/>
      <c r="GWO23" s="13"/>
      <c r="GXM23" s="15"/>
      <c r="GXP23" s="13"/>
      <c r="GYN23" s="15"/>
      <c r="GYQ23" s="13"/>
      <c r="GZO23" s="15"/>
      <c r="GZR23" s="13"/>
      <c r="HAP23" s="15"/>
      <c r="HAS23" s="13"/>
      <c r="HBQ23" s="15"/>
      <c r="HBT23" s="13"/>
      <c r="HCR23" s="15"/>
      <c r="HCU23" s="13"/>
      <c r="HDS23" s="15"/>
      <c r="HDV23" s="13"/>
      <c r="HET23" s="15"/>
      <c r="HEW23" s="13"/>
      <c r="HFU23" s="15"/>
      <c r="HFX23" s="13"/>
      <c r="HGV23" s="15"/>
      <c r="HGY23" s="13"/>
      <c r="HHW23" s="15"/>
      <c r="HHZ23" s="13"/>
      <c r="HIX23" s="15"/>
      <c r="HJA23" s="13"/>
      <c r="HJY23" s="15"/>
      <c r="HKB23" s="13"/>
      <c r="HKZ23" s="15"/>
      <c r="HLC23" s="13"/>
      <c r="HMA23" s="15"/>
      <c r="HMD23" s="13"/>
      <c r="HNB23" s="15"/>
      <c r="HNE23" s="13"/>
      <c r="HOC23" s="15"/>
      <c r="HOF23" s="13"/>
      <c r="HPD23" s="15"/>
      <c r="HPG23" s="13"/>
      <c r="HQE23" s="15"/>
      <c r="HQH23" s="13"/>
      <c r="HRF23" s="15"/>
      <c r="HRI23" s="13"/>
      <c r="HSG23" s="15"/>
      <c r="HSJ23" s="13"/>
      <c r="HTH23" s="15"/>
      <c r="HTK23" s="13"/>
      <c r="HUI23" s="15"/>
      <c r="HUL23" s="13"/>
      <c r="HVJ23" s="15"/>
      <c r="HVM23" s="13"/>
      <c r="HWK23" s="15"/>
      <c r="HWN23" s="13"/>
      <c r="HXL23" s="15"/>
      <c r="HXO23" s="13"/>
      <c r="HYM23" s="15"/>
      <c r="HYP23" s="13"/>
      <c r="HZN23" s="15"/>
      <c r="HZQ23" s="13"/>
      <c r="IAO23" s="15"/>
      <c r="IAR23" s="13"/>
      <c r="IBP23" s="15"/>
      <c r="IBS23" s="13"/>
      <c r="ICQ23" s="15"/>
      <c r="ICT23" s="13"/>
      <c r="IDR23" s="15"/>
      <c r="IDU23" s="13"/>
      <c r="IES23" s="15"/>
      <c r="IEV23" s="13"/>
      <c r="IFT23" s="15"/>
      <c r="IFW23" s="13"/>
      <c r="IGU23" s="15"/>
      <c r="IGX23" s="13"/>
      <c r="IHV23" s="15"/>
      <c r="IHY23" s="13"/>
      <c r="IIW23" s="15"/>
      <c r="IIZ23" s="13"/>
      <c r="IJX23" s="15"/>
      <c r="IKA23" s="13"/>
      <c r="IKY23" s="15"/>
      <c r="ILB23" s="13"/>
      <c r="ILZ23" s="15"/>
      <c r="IMC23" s="13"/>
      <c r="INA23" s="15"/>
      <c r="IND23" s="13"/>
      <c r="IOB23" s="15"/>
      <c r="IOE23" s="13"/>
      <c r="IPC23" s="15"/>
      <c r="IPF23" s="13"/>
      <c r="IQD23" s="15"/>
      <c r="IQG23" s="13"/>
      <c r="IRE23" s="15"/>
      <c r="IRH23" s="13"/>
      <c r="ISF23" s="15"/>
      <c r="ISI23" s="13"/>
      <c r="ITG23" s="15"/>
      <c r="ITJ23" s="13"/>
      <c r="IUH23" s="15"/>
      <c r="IUK23" s="13"/>
      <c r="IVI23" s="15"/>
      <c r="IVL23" s="13"/>
      <c r="IWJ23" s="15"/>
      <c r="IWM23" s="13"/>
      <c r="IXK23" s="15"/>
      <c r="IXN23" s="13"/>
      <c r="IYL23" s="15"/>
      <c r="IYO23" s="13"/>
      <c r="IZM23" s="15"/>
      <c r="IZP23" s="13"/>
      <c r="JAN23" s="15"/>
      <c r="JAQ23" s="13"/>
      <c r="JBO23" s="15"/>
      <c r="JBR23" s="13"/>
      <c r="JCP23" s="15"/>
      <c r="JCS23" s="13"/>
      <c r="JDQ23" s="15"/>
      <c r="JDT23" s="13"/>
      <c r="JER23" s="15"/>
      <c r="JEU23" s="13"/>
      <c r="JFS23" s="15"/>
      <c r="JFV23" s="13"/>
      <c r="JGT23" s="15"/>
      <c r="JGW23" s="13"/>
      <c r="JHU23" s="15"/>
      <c r="JHX23" s="13"/>
      <c r="JIV23" s="15"/>
      <c r="JIY23" s="13"/>
      <c r="JJW23" s="15"/>
      <c r="JJZ23" s="13"/>
      <c r="JKX23" s="15"/>
      <c r="JLA23" s="13"/>
      <c r="JLY23" s="15"/>
      <c r="JMB23" s="13"/>
      <c r="JMZ23" s="15"/>
      <c r="JNC23" s="13"/>
      <c r="JOA23" s="15"/>
      <c r="JOD23" s="13"/>
      <c r="JPB23" s="15"/>
      <c r="JPE23" s="13"/>
      <c r="JQC23" s="15"/>
      <c r="JQF23" s="13"/>
      <c r="JRD23" s="15"/>
      <c r="JRG23" s="13"/>
      <c r="JSE23" s="15"/>
      <c r="JSH23" s="13"/>
      <c r="JTF23" s="15"/>
      <c r="JTI23" s="13"/>
      <c r="JUG23" s="15"/>
      <c r="JUJ23" s="13"/>
      <c r="JVH23" s="15"/>
      <c r="JVK23" s="13"/>
      <c r="JWI23" s="15"/>
      <c r="JWL23" s="13"/>
      <c r="JXJ23" s="15"/>
      <c r="JXM23" s="13"/>
      <c r="JYK23" s="15"/>
      <c r="JYN23" s="13"/>
      <c r="JZL23" s="15"/>
      <c r="JZO23" s="13"/>
      <c r="KAM23" s="15"/>
      <c r="KAP23" s="13"/>
      <c r="KBN23" s="15"/>
      <c r="KBQ23" s="13"/>
      <c r="KCO23" s="15"/>
      <c r="KCR23" s="13"/>
      <c r="KDP23" s="15"/>
      <c r="KDS23" s="13"/>
      <c r="KEQ23" s="15"/>
      <c r="KET23" s="13"/>
      <c r="KFR23" s="15"/>
      <c r="KFU23" s="13"/>
      <c r="KGS23" s="15"/>
      <c r="KGV23" s="13"/>
      <c r="KHT23" s="15"/>
      <c r="KHW23" s="13"/>
      <c r="KIU23" s="15"/>
      <c r="KIX23" s="13"/>
      <c r="KJV23" s="15"/>
      <c r="KJY23" s="13"/>
      <c r="KKW23" s="15"/>
      <c r="KKZ23" s="13"/>
      <c r="KLX23" s="15"/>
      <c r="KMA23" s="13"/>
      <c r="KMY23" s="15"/>
      <c r="KNB23" s="13"/>
      <c r="KNZ23" s="15"/>
      <c r="KOC23" s="13"/>
      <c r="KPA23" s="15"/>
      <c r="KPD23" s="13"/>
      <c r="KQB23" s="15"/>
      <c r="KQE23" s="13"/>
      <c r="KRC23" s="15"/>
      <c r="KRF23" s="13"/>
      <c r="KSD23" s="15"/>
      <c r="KSG23" s="13"/>
      <c r="KTE23" s="15"/>
      <c r="KTH23" s="13"/>
      <c r="KUF23" s="15"/>
      <c r="KUI23" s="13"/>
      <c r="KVG23" s="15"/>
      <c r="KVJ23" s="13"/>
      <c r="KWH23" s="15"/>
      <c r="KWK23" s="13"/>
      <c r="KXI23" s="15"/>
      <c r="KXL23" s="13"/>
      <c r="KYJ23" s="15"/>
      <c r="KYM23" s="13"/>
      <c r="KZK23" s="15"/>
      <c r="KZN23" s="13"/>
      <c r="LAL23" s="15"/>
      <c r="LAO23" s="13"/>
      <c r="LBM23" s="15"/>
      <c r="LBP23" s="13"/>
      <c r="LCN23" s="15"/>
      <c r="LCQ23" s="13"/>
      <c r="LDO23" s="15"/>
      <c r="LDR23" s="13"/>
      <c r="LEP23" s="15"/>
      <c r="LES23" s="13"/>
      <c r="LFQ23" s="15"/>
      <c r="LFT23" s="13"/>
      <c r="LGR23" s="15"/>
      <c r="LGU23" s="13"/>
      <c r="LHS23" s="15"/>
      <c r="LHV23" s="13"/>
      <c r="LIT23" s="15"/>
      <c r="LIW23" s="13"/>
      <c r="LJU23" s="15"/>
      <c r="LJX23" s="13"/>
      <c r="LKV23" s="15"/>
      <c r="LKY23" s="13"/>
      <c r="LLW23" s="15"/>
      <c r="LLZ23" s="13"/>
      <c r="LMX23" s="15"/>
      <c r="LNA23" s="13"/>
      <c r="LNY23" s="15"/>
      <c r="LOB23" s="13"/>
      <c r="LOZ23" s="15"/>
      <c r="LPC23" s="13"/>
      <c r="LQA23" s="15"/>
      <c r="LQD23" s="13"/>
      <c r="LRB23" s="15"/>
      <c r="LRE23" s="13"/>
      <c r="LSC23" s="15"/>
      <c r="LSF23" s="13"/>
      <c r="LTD23" s="15"/>
      <c r="LTG23" s="13"/>
      <c r="LUE23" s="15"/>
      <c r="LUH23" s="13"/>
      <c r="LVF23" s="15"/>
      <c r="LVI23" s="13"/>
      <c r="LWG23" s="15"/>
      <c r="LWJ23" s="13"/>
      <c r="LXH23" s="15"/>
      <c r="LXK23" s="13"/>
      <c r="LYI23" s="15"/>
      <c r="LYL23" s="13"/>
      <c r="LZJ23" s="15"/>
      <c r="LZM23" s="13"/>
      <c r="MAK23" s="15"/>
      <c r="MAN23" s="13"/>
      <c r="MBL23" s="15"/>
      <c r="MBO23" s="13"/>
      <c r="MCM23" s="15"/>
      <c r="MCP23" s="13"/>
      <c r="MDN23" s="15"/>
      <c r="MDQ23" s="13"/>
      <c r="MEO23" s="15"/>
      <c r="MER23" s="13"/>
      <c r="MFP23" s="15"/>
      <c r="MFS23" s="13"/>
      <c r="MGQ23" s="15"/>
      <c r="MGT23" s="13"/>
      <c r="MHR23" s="15"/>
      <c r="MHU23" s="13"/>
      <c r="MIS23" s="15"/>
      <c r="MIV23" s="13"/>
      <c r="MJT23" s="15"/>
      <c r="MJW23" s="13"/>
      <c r="MKU23" s="15"/>
      <c r="MKX23" s="13"/>
      <c r="MLV23" s="15"/>
      <c r="MLY23" s="13"/>
      <c r="MMW23" s="15"/>
      <c r="MMZ23" s="13"/>
      <c r="MNX23" s="15"/>
      <c r="MOA23" s="13"/>
      <c r="MOY23" s="15"/>
      <c r="MPB23" s="13"/>
      <c r="MPZ23" s="15"/>
      <c r="MQC23" s="13"/>
      <c r="MRA23" s="15"/>
      <c r="MRD23" s="13"/>
      <c r="MSB23" s="15"/>
      <c r="MSE23" s="13"/>
      <c r="MTC23" s="15"/>
      <c r="MTF23" s="13"/>
      <c r="MUD23" s="15"/>
      <c r="MUG23" s="13"/>
      <c r="MVE23" s="15"/>
      <c r="MVH23" s="13"/>
      <c r="MWF23" s="15"/>
      <c r="MWI23" s="13"/>
      <c r="MXG23" s="15"/>
      <c r="MXJ23" s="13"/>
      <c r="MYH23" s="15"/>
      <c r="MYK23" s="13"/>
      <c r="MZI23" s="15"/>
      <c r="MZL23" s="13"/>
      <c r="NAJ23" s="15"/>
      <c r="NAM23" s="13"/>
      <c r="NBK23" s="15"/>
      <c r="NBN23" s="13"/>
      <c r="NCL23" s="15"/>
      <c r="NCO23" s="13"/>
      <c r="NDM23" s="15"/>
      <c r="NDP23" s="13"/>
      <c r="NEN23" s="15"/>
      <c r="NEQ23" s="13"/>
      <c r="NFO23" s="15"/>
      <c r="NFR23" s="13"/>
      <c r="NGP23" s="15"/>
      <c r="NGS23" s="13"/>
      <c r="NHQ23" s="15"/>
      <c r="NHT23" s="13"/>
      <c r="NIR23" s="15"/>
      <c r="NIU23" s="13"/>
      <c r="NJS23" s="15"/>
      <c r="NJV23" s="13"/>
      <c r="NKT23" s="15"/>
      <c r="NKW23" s="13"/>
      <c r="NLU23" s="15"/>
      <c r="NLX23" s="13"/>
      <c r="NMV23" s="15"/>
      <c r="NMY23" s="13"/>
      <c r="NNW23" s="15"/>
      <c r="NNZ23" s="13"/>
      <c r="NOX23" s="15"/>
      <c r="NPA23" s="13"/>
      <c r="NPY23" s="15"/>
      <c r="NQB23" s="13"/>
      <c r="NQZ23" s="15"/>
      <c r="NRC23" s="13"/>
      <c r="NSA23" s="15"/>
      <c r="NSD23" s="13"/>
      <c r="NTB23" s="15"/>
      <c r="NTE23" s="13"/>
      <c r="NUC23" s="15"/>
      <c r="NUF23" s="13"/>
      <c r="NVD23" s="15"/>
      <c r="NVG23" s="13"/>
      <c r="NWE23" s="15"/>
      <c r="NWH23" s="13"/>
      <c r="NXF23" s="15"/>
      <c r="NXI23" s="13"/>
      <c r="NYG23" s="15"/>
      <c r="NYJ23" s="13"/>
      <c r="NZH23" s="15"/>
      <c r="NZK23" s="13"/>
      <c r="OAI23" s="15"/>
      <c r="OAL23" s="13"/>
      <c r="OBJ23" s="15"/>
      <c r="OBM23" s="13"/>
      <c r="OCK23" s="15"/>
      <c r="OCN23" s="13"/>
      <c r="ODL23" s="15"/>
      <c r="ODO23" s="13"/>
      <c r="OEM23" s="15"/>
      <c r="OEP23" s="13"/>
      <c r="OFN23" s="15"/>
      <c r="OFQ23" s="13"/>
      <c r="OGO23" s="15"/>
      <c r="OGR23" s="13"/>
      <c r="OHP23" s="15"/>
      <c r="OHS23" s="13"/>
      <c r="OIQ23" s="15"/>
      <c r="OIT23" s="13"/>
      <c r="OJR23" s="15"/>
      <c r="OJU23" s="13"/>
      <c r="OKS23" s="15"/>
      <c r="OKV23" s="13"/>
      <c r="OLT23" s="15"/>
      <c r="OLW23" s="13"/>
      <c r="OMU23" s="15"/>
      <c r="OMX23" s="13"/>
      <c r="ONV23" s="15"/>
      <c r="ONY23" s="13"/>
      <c r="OOW23" s="15"/>
      <c r="OOZ23" s="13"/>
      <c r="OPX23" s="15"/>
      <c r="OQA23" s="13"/>
      <c r="OQY23" s="15"/>
      <c r="ORB23" s="13"/>
      <c r="ORZ23" s="15"/>
      <c r="OSC23" s="13"/>
      <c r="OTA23" s="15"/>
      <c r="OTD23" s="13"/>
      <c r="OUB23" s="15"/>
      <c r="OUE23" s="13"/>
      <c r="OVC23" s="15"/>
      <c r="OVF23" s="13"/>
      <c r="OWD23" s="15"/>
      <c r="OWG23" s="13"/>
      <c r="OXE23" s="15"/>
      <c r="OXH23" s="13"/>
      <c r="OYF23" s="15"/>
      <c r="OYI23" s="13"/>
      <c r="OZG23" s="15"/>
      <c r="OZJ23" s="13"/>
      <c r="PAH23" s="15"/>
      <c r="PAK23" s="13"/>
      <c r="PBI23" s="15"/>
      <c r="PBL23" s="13"/>
      <c r="PCJ23" s="15"/>
      <c r="PCM23" s="13"/>
      <c r="PDK23" s="15"/>
      <c r="PDN23" s="13"/>
      <c r="PEL23" s="15"/>
      <c r="PEO23" s="13"/>
      <c r="PFM23" s="15"/>
      <c r="PFP23" s="13"/>
      <c r="PGN23" s="15"/>
      <c r="PGQ23" s="13"/>
      <c r="PHO23" s="15"/>
      <c r="PHR23" s="13"/>
      <c r="PIP23" s="15"/>
      <c r="PIS23" s="13"/>
      <c r="PJQ23" s="15"/>
      <c r="PJT23" s="13"/>
      <c r="PKR23" s="15"/>
      <c r="PKU23" s="13"/>
      <c r="PLS23" s="15"/>
      <c r="PLV23" s="13"/>
      <c r="PMT23" s="15"/>
      <c r="PMW23" s="13"/>
      <c r="PNU23" s="15"/>
      <c r="PNX23" s="13"/>
      <c r="POV23" s="15"/>
      <c r="POY23" s="13"/>
      <c r="PPW23" s="15"/>
      <c r="PPZ23" s="13"/>
      <c r="PQX23" s="15"/>
      <c r="PRA23" s="13"/>
      <c r="PRY23" s="15"/>
      <c r="PSB23" s="13"/>
      <c r="PSZ23" s="15"/>
      <c r="PTC23" s="13"/>
      <c r="PUA23" s="15"/>
      <c r="PUD23" s="13"/>
      <c r="PVB23" s="15"/>
      <c r="PVE23" s="13"/>
      <c r="PWC23" s="15"/>
      <c r="PWF23" s="13"/>
      <c r="PXD23" s="15"/>
      <c r="PXG23" s="13"/>
      <c r="PYE23" s="15"/>
      <c r="PYH23" s="13"/>
      <c r="PZF23" s="15"/>
      <c r="PZI23" s="13"/>
      <c r="QAG23" s="15"/>
      <c r="QAJ23" s="13"/>
      <c r="QBH23" s="15"/>
      <c r="QBK23" s="13"/>
      <c r="QCI23" s="15"/>
      <c r="QCL23" s="13"/>
      <c r="QDJ23" s="15"/>
      <c r="QDM23" s="13"/>
      <c r="QEK23" s="15"/>
      <c r="QEN23" s="13"/>
      <c r="QFL23" s="15"/>
      <c r="QFO23" s="13"/>
      <c r="QGM23" s="15"/>
      <c r="QGP23" s="13"/>
      <c r="QHN23" s="15"/>
      <c r="QHQ23" s="13"/>
      <c r="QIO23" s="15"/>
      <c r="QIR23" s="13"/>
      <c r="QJP23" s="15"/>
      <c r="QJS23" s="13"/>
      <c r="QKQ23" s="15"/>
      <c r="QKT23" s="13"/>
      <c r="QLR23" s="15"/>
      <c r="QLU23" s="13"/>
      <c r="QMS23" s="15"/>
      <c r="QMV23" s="13"/>
      <c r="QNT23" s="15"/>
      <c r="QNW23" s="13"/>
      <c r="QOU23" s="15"/>
      <c r="QOX23" s="13"/>
      <c r="QPV23" s="15"/>
      <c r="QPY23" s="13"/>
      <c r="QQW23" s="15"/>
      <c r="QQZ23" s="13"/>
      <c r="QRX23" s="15"/>
      <c r="QSA23" s="13"/>
      <c r="QSY23" s="15"/>
      <c r="QTB23" s="13"/>
      <c r="QTZ23" s="15"/>
      <c r="QUC23" s="13"/>
      <c r="QVA23" s="15"/>
      <c r="QVD23" s="13"/>
      <c r="QWB23" s="15"/>
      <c r="QWE23" s="13"/>
      <c r="QXC23" s="15"/>
      <c r="QXF23" s="13"/>
      <c r="QYD23" s="15"/>
      <c r="QYG23" s="13"/>
      <c r="QZE23" s="15"/>
      <c r="QZH23" s="13"/>
      <c r="RAF23" s="15"/>
      <c r="RAI23" s="13"/>
      <c r="RBG23" s="15"/>
      <c r="RBJ23" s="13"/>
      <c r="RCH23" s="15"/>
      <c r="RCK23" s="13"/>
      <c r="RDI23" s="15"/>
      <c r="RDL23" s="13"/>
      <c r="REJ23" s="15"/>
      <c r="REM23" s="13"/>
      <c r="RFK23" s="15"/>
      <c r="RFN23" s="13"/>
      <c r="RGL23" s="15"/>
      <c r="RGO23" s="13"/>
      <c r="RHM23" s="15"/>
      <c r="RHP23" s="13"/>
      <c r="RIN23" s="15"/>
      <c r="RIQ23" s="13"/>
      <c r="RJO23" s="15"/>
      <c r="RJR23" s="13"/>
      <c r="RKP23" s="15"/>
      <c r="RKS23" s="13"/>
      <c r="RLQ23" s="15"/>
      <c r="RLT23" s="13"/>
      <c r="RMR23" s="15"/>
      <c r="RMU23" s="13"/>
      <c r="RNS23" s="15"/>
      <c r="RNV23" s="13"/>
      <c r="ROT23" s="15"/>
      <c r="ROW23" s="13"/>
      <c r="RPU23" s="15"/>
      <c r="RPX23" s="13"/>
      <c r="RQV23" s="15"/>
      <c r="RQY23" s="13"/>
      <c r="RRW23" s="15"/>
      <c r="RRZ23" s="13"/>
      <c r="RSX23" s="15"/>
      <c r="RTA23" s="13"/>
      <c r="RTY23" s="15"/>
      <c r="RUB23" s="13"/>
      <c r="RUZ23" s="15"/>
      <c r="RVC23" s="13"/>
      <c r="RWA23" s="15"/>
      <c r="RWD23" s="13"/>
      <c r="RXB23" s="15"/>
      <c r="RXE23" s="13"/>
      <c r="RYC23" s="15"/>
      <c r="RYF23" s="13"/>
      <c r="RZD23" s="15"/>
      <c r="RZG23" s="13"/>
      <c r="SAE23" s="15"/>
      <c r="SAH23" s="13"/>
      <c r="SBF23" s="15"/>
      <c r="SBI23" s="13"/>
      <c r="SCG23" s="15"/>
      <c r="SCJ23" s="13"/>
      <c r="SDH23" s="15"/>
      <c r="SDK23" s="13"/>
      <c r="SEI23" s="15"/>
      <c r="SEL23" s="13"/>
      <c r="SFJ23" s="15"/>
      <c r="SFM23" s="13"/>
      <c r="SGK23" s="15"/>
      <c r="SGN23" s="13"/>
      <c r="SHL23" s="15"/>
      <c r="SHO23" s="13"/>
      <c r="SIM23" s="15"/>
      <c r="SIP23" s="13"/>
      <c r="SJN23" s="15"/>
      <c r="SJQ23" s="13"/>
      <c r="SKO23" s="15"/>
      <c r="SKR23" s="13"/>
      <c r="SLP23" s="15"/>
      <c r="SLS23" s="13"/>
      <c r="SMQ23" s="15"/>
      <c r="SMT23" s="13"/>
      <c r="SNR23" s="15"/>
      <c r="SNU23" s="13"/>
      <c r="SOS23" s="15"/>
      <c r="SOV23" s="13"/>
      <c r="SPT23" s="15"/>
      <c r="SPW23" s="13"/>
      <c r="SQU23" s="15"/>
      <c r="SQX23" s="13"/>
      <c r="SRV23" s="15"/>
      <c r="SRY23" s="13"/>
      <c r="SSW23" s="15"/>
      <c r="SSZ23" s="13"/>
      <c r="STX23" s="15"/>
      <c r="SUA23" s="13"/>
      <c r="SUY23" s="15"/>
      <c r="SVB23" s="13"/>
      <c r="SVZ23" s="15"/>
      <c r="SWC23" s="13"/>
      <c r="SXA23" s="15"/>
      <c r="SXD23" s="13"/>
      <c r="SYB23" s="15"/>
      <c r="SYE23" s="13"/>
      <c r="SZC23" s="15"/>
      <c r="SZF23" s="13"/>
      <c r="TAD23" s="15"/>
      <c r="TAG23" s="13"/>
      <c r="TBE23" s="15"/>
      <c r="TBH23" s="13"/>
      <c r="TCF23" s="15"/>
      <c r="TCI23" s="13"/>
      <c r="TDG23" s="15"/>
      <c r="TDJ23" s="13"/>
      <c r="TEH23" s="15"/>
      <c r="TEK23" s="13"/>
      <c r="TFI23" s="15"/>
      <c r="TFL23" s="13"/>
      <c r="TGJ23" s="15"/>
      <c r="TGM23" s="13"/>
      <c r="THK23" s="15"/>
      <c r="THN23" s="13"/>
      <c r="TIL23" s="15"/>
      <c r="TIO23" s="13"/>
      <c r="TJM23" s="15"/>
      <c r="TJP23" s="13"/>
      <c r="TKN23" s="15"/>
      <c r="TKQ23" s="13"/>
      <c r="TLO23" s="15"/>
      <c r="TLR23" s="13"/>
      <c r="TMP23" s="15"/>
      <c r="TMS23" s="13"/>
      <c r="TNQ23" s="15"/>
      <c r="TNT23" s="13"/>
      <c r="TOR23" s="15"/>
      <c r="TOU23" s="13"/>
      <c r="TPS23" s="15"/>
      <c r="TPV23" s="13"/>
      <c r="TQT23" s="15"/>
      <c r="TQW23" s="13"/>
      <c r="TRU23" s="15"/>
      <c r="TRX23" s="13"/>
      <c r="TSV23" s="15"/>
      <c r="TSY23" s="13"/>
      <c r="TTW23" s="15"/>
      <c r="TTZ23" s="13"/>
      <c r="TUX23" s="15"/>
      <c r="TVA23" s="13"/>
      <c r="TVY23" s="15"/>
      <c r="TWB23" s="13"/>
      <c r="TWZ23" s="15"/>
      <c r="TXC23" s="13"/>
      <c r="TYA23" s="15"/>
      <c r="TYD23" s="13"/>
      <c r="TZB23" s="15"/>
      <c r="TZE23" s="13"/>
      <c r="UAC23" s="15"/>
      <c r="UAF23" s="13"/>
      <c r="UBD23" s="15"/>
      <c r="UBG23" s="13"/>
      <c r="UCE23" s="15"/>
      <c r="UCH23" s="13"/>
      <c r="UDF23" s="15"/>
      <c r="UDI23" s="13"/>
      <c r="UEG23" s="15"/>
      <c r="UEJ23" s="13"/>
      <c r="UFH23" s="15"/>
      <c r="UFK23" s="13"/>
      <c r="UGI23" s="15"/>
      <c r="UGL23" s="13"/>
      <c r="UHJ23" s="15"/>
      <c r="UHM23" s="13"/>
      <c r="UIK23" s="15"/>
      <c r="UIN23" s="13"/>
      <c r="UJL23" s="15"/>
      <c r="UJO23" s="13"/>
      <c r="UKM23" s="15"/>
      <c r="UKP23" s="13"/>
      <c r="ULN23" s="15"/>
      <c r="ULQ23" s="13"/>
      <c r="UMO23" s="15"/>
      <c r="UMR23" s="13"/>
      <c r="UNP23" s="15"/>
      <c r="UNS23" s="13"/>
      <c r="UOQ23" s="15"/>
      <c r="UOT23" s="13"/>
      <c r="UPR23" s="15"/>
      <c r="UPU23" s="13"/>
      <c r="UQS23" s="15"/>
      <c r="UQV23" s="13"/>
      <c r="URT23" s="15"/>
      <c r="URW23" s="13"/>
      <c r="USU23" s="15"/>
      <c r="USX23" s="13"/>
      <c r="UTV23" s="15"/>
      <c r="UTY23" s="13"/>
      <c r="UUW23" s="15"/>
      <c r="UUZ23" s="13"/>
      <c r="UVX23" s="15"/>
      <c r="UWA23" s="13"/>
      <c r="UWY23" s="15"/>
      <c r="UXB23" s="13"/>
      <c r="UXZ23" s="15"/>
      <c r="UYC23" s="13"/>
      <c r="UZA23" s="15"/>
      <c r="UZD23" s="13"/>
      <c r="VAB23" s="15"/>
      <c r="VAE23" s="13"/>
      <c r="VBC23" s="15"/>
      <c r="VBF23" s="13"/>
      <c r="VCD23" s="15"/>
      <c r="VCG23" s="13"/>
      <c r="VDE23" s="15"/>
      <c r="VDH23" s="13"/>
      <c r="VEF23" s="15"/>
      <c r="VEI23" s="13"/>
      <c r="VFG23" s="15"/>
      <c r="VFJ23" s="13"/>
      <c r="VGH23" s="15"/>
      <c r="VGK23" s="13"/>
      <c r="VHI23" s="15"/>
      <c r="VHL23" s="13"/>
      <c r="VIJ23" s="15"/>
      <c r="VIM23" s="13"/>
      <c r="VJK23" s="15"/>
      <c r="VJN23" s="13"/>
      <c r="VKL23" s="15"/>
      <c r="VKO23" s="13"/>
      <c r="VLM23" s="15"/>
      <c r="VLP23" s="13"/>
      <c r="VMN23" s="15"/>
      <c r="VMQ23" s="13"/>
      <c r="VNO23" s="15"/>
      <c r="VNR23" s="13"/>
      <c r="VOP23" s="15"/>
      <c r="VOS23" s="13"/>
      <c r="VPQ23" s="15"/>
      <c r="VPT23" s="13"/>
      <c r="VQR23" s="15"/>
      <c r="VQU23" s="13"/>
      <c r="VRS23" s="15"/>
      <c r="VRV23" s="13"/>
      <c r="VST23" s="15"/>
      <c r="VSW23" s="13"/>
      <c r="VTU23" s="15"/>
      <c r="VTX23" s="13"/>
      <c r="VUV23" s="15"/>
      <c r="VUY23" s="13"/>
      <c r="VVW23" s="15"/>
      <c r="VVZ23" s="13"/>
      <c r="VWX23" s="15"/>
      <c r="VXA23" s="13"/>
      <c r="VXY23" s="15"/>
      <c r="VYB23" s="13"/>
      <c r="VYZ23" s="15"/>
      <c r="VZC23" s="13"/>
      <c r="WAA23" s="15"/>
      <c r="WAD23" s="13"/>
      <c r="WBB23" s="15"/>
      <c r="WBE23" s="13"/>
      <c r="WCC23" s="15"/>
      <c r="WCF23" s="13"/>
      <c r="WDD23" s="15"/>
      <c r="WDG23" s="13"/>
      <c r="WEE23" s="15"/>
      <c r="WEH23" s="13"/>
      <c r="WFF23" s="15"/>
      <c r="WFI23" s="13"/>
      <c r="WGG23" s="15"/>
      <c r="WGJ23" s="13"/>
      <c r="WHH23" s="15"/>
      <c r="WHK23" s="13"/>
      <c r="WII23" s="15"/>
      <c r="WIL23" s="13"/>
      <c r="WJJ23" s="15"/>
      <c r="WJM23" s="13"/>
      <c r="WKK23" s="15"/>
      <c r="WKN23" s="13"/>
      <c r="WLL23" s="15"/>
      <c r="WLO23" s="13"/>
      <c r="WMM23" s="15"/>
      <c r="WMP23" s="13"/>
      <c r="WNN23" s="15"/>
      <c r="WNQ23" s="13"/>
      <c r="WOO23" s="15"/>
      <c r="WOR23" s="13"/>
      <c r="WPP23" s="15"/>
      <c r="WPS23" s="13"/>
      <c r="WQQ23" s="15"/>
      <c r="WQT23" s="13"/>
      <c r="WRR23" s="15"/>
      <c r="WRU23" s="13"/>
      <c r="WSS23" s="15"/>
      <c r="WSV23" s="13"/>
      <c r="WTT23" s="15"/>
      <c r="WTW23" s="13"/>
      <c r="WUU23" s="15"/>
      <c r="WUX23" s="13"/>
      <c r="WVV23" s="15"/>
      <c r="WVY23" s="13"/>
      <c r="WWW23" s="15"/>
      <c r="WWZ23" s="13"/>
      <c r="WXX23" s="15"/>
      <c r="WYA23" s="13"/>
      <c r="WYY23" s="15"/>
      <c r="WZB23" s="13"/>
      <c r="WZZ23" s="15"/>
      <c r="XAC23" s="13"/>
      <c r="XBA23" s="15"/>
      <c r="XBD23" s="13"/>
      <c r="XCB23" s="15"/>
      <c r="XCE23" s="13"/>
      <c r="XDC23" s="15"/>
      <c r="XDF23" s="13"/>
      <c r="XED23" s="15"/>
      <c r="XEG23" s="13"/>
    </row>
    <row r="24" spans="1:1022 1025:2048 2051:3050 3074:4076 4100:5102 5126:6128 6152:7154 7178:8180 8204:9206 9230:10232 10256:11258 11282:12284 12308:13310 13334:14336 14360:15359 15362:16361" ht="21" x14ac:dyDescent="0.2">
      <c r="A24" s="13" t="s">
        <v>66</v>
      </c>
      <c r="C24" s="3">
        <v>183550000</v>
      </c>
      <c r="E24" s="3">
        <v>1332241053338</v>
      </c>
      <c r="G24" s="3">
        <v>1509867303965</v>
      </c>
      <c r="I24" s="3">
        <v>21311119</v>
      </c>
      <c r="K24" s="3">
        <v>260783072865</v>
      </c>
      <c r="M24" s="3">
        <v>0</v>
      </c>
      <c r="O24" s="3">
        <v>0</v>
      </c>
      <c r="Q24" s="3">
        <v>204861119</v>
      </c>
      <c r="S24" s="3">
        <v>13920</v>
      </c>
      <c r="U24" s="3">
        <v>1593024126203</v>
      </c>
      <c r="W24" s="3">
        <v>2829623392297.8101</v>
      </c>
      <c r="Y24" s="1">
        <v>8.1785145505494872E-2</v>
      </c>
    </row>
    <row r="25" spans="1:1022 1025:2048 2051:3050 3074:4076 4100:5102 5126:6128 6152:7154 7178:8180 8204:9206 9230:10232 10256:11258 11282:12284 12308:13310 13334:14336 14360:15359 15362:16361" ht="21" x14ac:dyDescent="0.2">
      <c r="A25" s="3" t="s">
        <v>67</v>
      </c>
      <c r="C25" s="3">
        <v>60800000</v>
      </c>
      <c r="E25" s="3">
        <v>116251901935</v>
      </c>
      <c r="G25" s="3">
        <v>204760074304</v>
      </c>
      <c r="I25" s="3">
        <v>61413224</v>
      </c>
      <c r="K25" s="3">
        <v>347908852130</v>
      </c>
      <c r="M25" s="3">
        <v>0</v>
      </c>
      <c r="O25" s="3">
        <v>0</v>
      </c>
      <c r="Q25" s="3">
        <v>122213224</v>
      </c>
      <c r="S25" s="3">
        <v>5340</v>
      </c>
      <c r="U25" s="3">
        <v>464160754065</v>
      </c>
      <c r="W25" s="3">
        <v>647573874257.08301</v>
      </c>
      <c r="Y25" s="1">
        <v>1.8716951406266322E-2</v>
      </c>
      <c r="AX25" s="15"/>
      <c r="BA25" s="13"/>
      <c r="BY25" s="15"/>
      <c r="CB25" s="13"/>
      <c r="CZ25" s="15"/>
      <c r="DC25" s="13"/>
      <c r="EA25" s="15"/>
      <c r="ED25" s="13"/>
      <c r="FB25" s="15"/>
      <c r="FE25" s="13"/>
      <c r="GC25" s="15"/>
      <c r="GF25" s="13"/>
      <c r="HD25" s="15"/>
      <c r="HG25" s="13"/>
      <c r="IE25" s="15"/>
      <c r="IH25" s="13"/>
      <c r="JF25" s="15"/>
      <c r="JI25" s="13"/>
      <c r="KG25" s="15"/>
      <c r="KJ25" s="13"/>
      <c r="LH25" s="15"/>
      <c r="LK25" s="13"/>
      <c r="MI25" s="15"/>
      <c r="ML25" s="13"/>
      <c r="NJ25" s="15"/>
      <c r="NM25" s="13"/>
      <c r="OK25" s="15"/>
      <c r="ON25" s="13"/>
      <c r="PL25" s="15"/>
      <c r="PO25" s="13"/>
      <c r="QM25" s="15"/>
      <c r="QP25" s="13"/>
      <c r="RN25" s="15"/>
      <c r="RQ25" s="13"/>
      <c r="SO25" s="15"/>
      <c r="SR25" s="13"/>
      <c r="TP25" s="15"/>
      <c r="TS25" s="13"/>
      <c r="UQ25" s="15"/>
      <c r="UT25" s="13"/>
      <c r="VR25" s="15"/>
      <c r="VU25" s="13"/>
      <c r="WS25" s="15"/>
      <c r="WV25" s="13"/>
      <c r="XT25" s="15"/>
      <c r="XW25" s="13"/>
      <c r="YU25" s="15"/>
      <c r="YX25" s="13"/>
      <c r="ZV25" s="15"/>
      <c r="ZY25" s="13"/>
      <c r="AAW25" s="15"/>
      <c r="AAZ25" s="13"/>
      <c r="ABX25" s="15"/>
      <c r="ACA25" s="13"/>
      <c r="ACY25" s="15"/>
      <c r="ADB25" s="13"/>
      <c r="ADZ25" s="15"/>
      <c r="AEC25" s="13"/>
      <c r="AFA25" s="15"/>
      <c r="AFD25" s="13"/>
      <c r="AGB25" s="15"/>
      <c r="AGE25" s="13"/>
      <c r="AHC25" s="15"/>
      <c r="AHF25" s="13"/>
      <c r="AID25" s="15"/>
      <c r="AIG25" s="13"/>
      <c r="AJE25" s="15"/>
      <c r="AJH25" s="13"/>
      <c r="AKF25" s="15"/>
      <c r="AKI25" s="13"/>
      <c r="ALG25" s="15"/>
      <c r="ALJ25" s="13"/>
      <c r="AMH25" s="15"/>
      <c r="AMK25" s="13"/>
      <c r="ANI25" s="15"/>
      <c r="ANL25" s="13"/>
      <c r="AOJ25" s="15"/>
      <c r="AOM25" s="13"/>
      <c r="APK25" s="15"/>
      <c r="APN25" s="13"/>
      <c r="AQL25" s="15"/>
      <c r="AQO25" s="13"/>
      <c r="ARM25" s="15"/>
      <c r="ARP25" s="13"/>
      <c r="ASN25" s="15"/>
      <c r="ASQ25" s="13"/>
      <c r="ATO25" s="15"/>
      <c r="ATR25" s="13"/>
      <c r="AUP25" s="15"/>
      <c r="AUS25" s="13"/>
      <c r="AVQ25" s="15"/>
      <c r="AVT25" s="13"/>
      <c r="AWR25" s="15"/>
      <c r="AWU25" s="13"/>
      <c r="AXS25" s="15"/>
      <c r="AXV25" s="13"/>
      <c r="AYT25" s="15"/>
      <c r="AYW25" s="13"/>
      <c r="AZU25" s="15"/>
      <c r="AZX25" s="13"/>
      <c r="BAV25" s="15"/>
      <c r="BAY25" s="13"/>
      <c r="BBW25" s="15"/>
      <c r="BBZ25" s="13"/>
      <c r="BCX25" s="15"/>
      <c r="BDA25" s="13"/>
      <c r="BDY25" s="15"/>
      <c r="BEB25" s="13"/>
      <c r="BEZ25" s="15"/>
      <c r="BFC25" s="13"/>
      <c r="BGA25" s="15"/>
      <c r="BGD25" s="13"/>
      <c r="BHB25" s="15"/>
      <c r="BHE25" s="13"/>
      <c r="BIC25" s="15"/>
      <c r="BIF25" s="13"/>
      <c r="BJD25" s="15"/>
      <c r="BJG25" s="13"/>
      <c r="BKE25" s="15"/>
      <c r="BKH25" s="13"/>
      <c r="BLF25" s="15"/>
      <c r="BLI25" s="13"/>
      <c r="BMG25" s="15"/>
      <c r="BMJ25" s="13"/>
      <c r="BNH25" s="15"/>
      <c r="BNK25" s="13"/>
      <c r="BOI25" s="15"/>
      <c r="BOL25" s="13"/>
      <c r="BPJ25" s="15"/>
      <c r="BPM25" s="13"/>
      <c r="BQK25" s="15"/>
      <c r="BQN25" s="13"/>
      <c r="BRL25" s="15"/>
      <c r="BRO25" s="13"/>
      <c r="BSM25" s="15"/>
      <c r="BSP25" s="13"/>
      <c r="BTN25" s="15"/>
      <c r="BTQ25" s="13"/>
      <c r="BUO25" s="15"/>
      <c r="BUR25" s="13"/>
      <c r="BVP25" s="15"/>
      <c r="BVS25" s="13"/>
      <c r="BWQ25" s="15"/>
      <c r="BWT25" s="13"/>
      <c r="BXR25" s="15"/>
      <c r="BXU25" s="13"/>
      <c r="BYS25" s="15"/>
      <c r="BYV25" s="13"/>
      <c r="BZT25" s="15"/>
      <c r="BZW25" s="13"/>
      <c r="CAU25" s="15"/>
      <c r="CAX25" s="13"/>
      <c r="CBV25" s="15"/>
      <c r="CBY25" s="13"/>
      <c r="CCW25" s="15"/>
      <c r="CCZ25" s="13"/>
      <c r="CDX25" s="15"/>
      <c r="CEA25" s="13"/>
      <c r="CEY25" s="15"/>
      <c r="CFB25" s="13"/>
      <c r="CFZ25" s="15"/>
      <c r="CGC25" s="13"/>
      <c r="CHA25" s="15"/>
      <c r="CHD25" s="13"/>
      <c r="CIB25" s="15"/>
      <c r="CIE25" s="13"/>
      <c r="CJC25" s="15"/>
      <c r="CJF25" s="13"/>
      <c r="CKD25" s="15"/>
      <c r="CKG25" s="13"/>
      <c r="CLE25" s="15"/>
      <c r="CLH25" s="13"/>
      <c r="CMF25" s="15"/>
      <c r="CMI25" s="13"/>
      <c r="CNG25" s="15"/>
      <c r="CNJ25" s="13"/>
      <c r="COH25" s="15"/>
      <c r="COK25" s="13"/>
      <c r="CPI25" s="15"/>
      <c r="CPL25" s="13"/>
      <c r="CQJ25" s="15"/>
      <c r="CQM25" s="13"/>
      <c r="CRK25" s="15"/>
      <c r="CRN25" s="13"/>
      <c r="CSL25" s="15"/>
      <c r="CSO25" s="13"/>
      <c r="CTM25" s="15"/>
      <c r="CTP25" s="13"/>
      <c r="CUN25" s="15"/>
      <c r="CUQ25" s="13"/>
      <c r="CVO25" s="15"/>
      <c r="CVR25" s="13"/>
      <c r="CWP25" s="15"/>
      <c r="CWS25" s="13"/>
      <c r="CXQ25" s="15"/>
      <c r="CXT25" s="13"/>
      <c r="CYR25" s="15"/>
      <c r="CYU25" s="13"/>
      <c r="CZS25" s="15"/>
      <c r="CZV25" s="13"/>
      <c r="DAT25" s="15"/>
      <c r="DAW25" s="13"/>
      <c r="DBU25" s="15"/>
      <c r="DBX25" s="13"/>
      <c r="DCV25" s="15"/>
      <c r="DCY25" s="13"/>
      <c r="DDW25" s="15"/>
      <c r="DDZ25" s="13"/>
      <c r="DEX25" s="15"/>
      <c r="DFA25" s="13"/>
      <c r="DFY25" s="15"/>
      <c r="DGB25" s="13"/>
      <c r="DGZ25" s="15"/>
      <c r="DHC25" s="13"/>
      <c r="DIA25" s="15"/>
      <c r="DID25" s="13"/>
      <c r="DJB25" s="15"/>
      <c r="DJE25" s="13"/>
      <c r="DKC25" s="15"/>
      <c r="DKF25" s="13"/>
      <c r="DLD25" s="15"/>
      <c r="DLG25" s="13"/>
      <c r="DME25" s="15"/>
      <c r="DMH25" s="13"/>
      <c r="DNF25" s="15"/>
      <c r="DNI25" s="13"/>
      <c r="DOG25" s="15"/>
      <c r="DOJ25" s="13"/>
      <c r="DPH25" s="15"/>
      <c r="DPK25" s="13"/>
      <c r="DQI25" s="15"/>
      <c r="DQL25" s="13"/>
      <c r="DRJ25" s="15"/>
      <c r="DRM25" s="13"/>
      <c r="DSK25" s="15"/>
      <c r="DSN25" s="13"/>
      <c r="DTL25" s="15"/>
      <c r="DTO25" s="13"/>
      <c r="DUM25" s="15"/>
      <c r="DUP25" s="13"/>
      <c r="DVN25" s="15"/>
      <c r="DVQ25" s="13"/>
      <c r="DWO25" s="15"/>
      <c r="DWR25" s="13"/>
      <c r="DXP25" s="15"/>
      <c r="DXS25" s="13"/>
      <c r="DYQ25" s="15"/>
      <c r="DYT25" s="13"/>
      <c r="DZR25" s="15"/>
      <c r="DZU25" s="13"/>
      <c r="EAS25" s="15"/>
      <c r="EAV25" s="13"/>
      <c r="EBT25" s="15"/>
      <c r="EBW25" s="13"/>
      <c r="ECU25" s="15"/>
      <c r="ECX25" s="13"/>
      <c r="EDV25" s="15"/>
      <c r="EDY25" s="13"/>
      <c r="EEW25" s="15"/>
      <c r="EEZ25" s="13"/>
      <c r="EFX25" s="15"/>
      <c r="EGA25" s="13"/>
      <c r="EGY25" s="15"/>
      <c r="EHB25" s="13"/>
      <c r="EHZ25" s="15"/>
      <c r="EIC25" s="13"/>
      <c r="EJA25" s="15"/>
      <c r="EJD25" s="13"/>
      <c r="EKB25" s="15"/>
      <c r="EKE25" s="13"/>
      <c r="ELC25" s="15"/>
      <c r="ELF25" s="13"/>
      <c r="EMD25" s="15"/>
      <c r="EMG25" s="13"/>
      <c r="ENE25" s="15"/>
      <c r="ENH25" s="13"/>
      <c r="EOF25" s="15"/>
      <c r="EOI25" s="13"/>
      <c r="EPG25" s="15"/>
      <c r="EPJ25" s="13"/>
      <c r="EQH25" s="15"/>
      <c r="EQK25" s="13"/>
      <c r="ERI25" s="15"/>
      <c r="ERL25" s="13"/>
      <c r="ESJ25" s="15"/>
      <c r="ESM25" s="13"/>
      <c r="ETK25" s="15"/>
      <c r="ETN25" s="13"/>
      <c r="EUL25" s="15"/>
      <c r="EUO25" s="13"/>
      <c r="EVM25" s="15"/>
      <c r="EVP25" s="13"/>
      <c r="EWN25" s="15"/>
      <c r="EWQ25" s="13"/>
      <c r="EXO25" s="15"/>
      <c r="EXR25" s="13"/>
      <c r="EYP25" s="15"/>
      <c r="EYS25" s="13"/>
      <c r="EZQ25" s="15"/>
      <c r="EZT25" s="13"/>
      <c r="FAR25" s="15"/>
      <c r="FAU25" s="13"/>
      <c r="FBS25" s="15"/>
      <c r="FBV25" s="13"/>
      <c r="FCT25" s="15"/>
      <c r="FCW25" s="13"/>
      <c r="FDU25" s="15"/>
      <c r="FDX25" s="13"/>
      <c r="FEV25" s="15"/>
      <c r="FEY25" s="13"/>
      <c r="FFW25" s="15"/>
      <c r="FFZ25" s="13"/>
      <c r="FGX25" s="15"/>
      <c r="FHA25" s="13"/>
      <c r="FHY25" s="15"/>
      <c r="FIB25" s="13"/>
      <c r="FIZ25" s="15"/>
      <c r="FJC25" s="13"/>
      <c r="FKA25" s="15"/>
      <c r="FKD25" s="13"/>
      <c r="FLB25" s="15"/>
      <c r="FLE25" s="13"/>
      <c r="FMC25" s="15"/>
      <c r="FMF25" s="13"/>
      <c r="FND25" s="15"/>
      <c r="FNG25" s="13"/>
      <c r="FOE25" s="15"/>
      <c r="FOH25" s="13"/>
      <c r="FPF25" s="15"/>
      <c r="FPI25" s="13"/>
      <c r="FQG25" s="15"/>
      <c r="FQJ25" s="13"/>
      <c r="FRH25" s="15"/>
      <c r="FRK25" s="13"/>
      <c r="FSI25" s="15"/>
      <c r="FSL25" s="13"/>
      <c r="FTJ25" s="15"/>
      <c r="FTM25" s="13"/>
      <c r="FUK25" s="15"/>
      <c r="FUN25" s="13"/>
      <c r="FVL25" s="15"/>
      <c r="FVO25" s="13"/>
      <c r="FWM25" s="15"/>
      <c r="FWP25" s="13"/>
      <c r="FXN25" s="15"/>
      <c r="FXQ25" s="13"/>
      <c r="FYO25" s="15"/>
      <c r="FYR25" s="13"/>
      <c r="FZP25" s="15"/>
      <c r="FZS25" s="13"/>
      <c r="GAQ25" s="15"/>
      <c r="GAT25" s="13"/>
      <c r="GBR25" s="15"/>
      <c r="GBU25" s="13"/>
      <c r="GCS25" s="15"/>
      <c r="GCV25" s="13"/>
      <c r="GDT25" s="15"/>
      <c r="GDW25" s="13"/>
      <c r="GEU25" s="15"/>
      <c r="GEX25" s="13"/>
      <c r="GFV25" s="15"/>
      <c r="GFY25" s="13"/>
      <c r="GGW25" s="15"/>
      <c r="GGZ25" s="13"/>
      <c r="GHX25" s="15"/>
      <c r="GIA25" s="13"/>
      <c r="GIY25" s="15"/>
      <c r="GJB25" s="13"/>
      <c r="GJZ25" s="15"/>
      <c r="GKC25" s="13"/>
      <c r="GLA25" s="15"/>
      <c r="GLD25" s="13"/>
      <c r="GMB25" s="15"/>
      <c r="GME25" s="13"/>
      <c r="GNC25" s="15"/>
      <c r="GNF25" s="13"/>
      <c r="GOD25" s="15"/>
      <c r="GOG25" s="13"/>
      <c r="GPE25" s="15"/>
      <c r="GPH25" s="13"/>
      <c r="GQF25" s="15"/>
      <c r="GQI25" s="13"/>
      <c r="GRG25" s="15"/>
      <c r="GRJ25" s="13"/>
      <c r="GSH25" s="15"/>
      <c r="GSK25" s="13"/>
      <c r="GTI25" s="15"/>
      <c r="GTL25" s="13"/>
      <c r="GUJ25" s="15"/>
      <c r="GUM25" s="13"/>
      <c r="GVK25" s="15"/>
      <c r="GVN25" s="13"/>
      <c r="GWL25" s="15"/>
      <c r="GWO25" s="13"/>
      <c r="GXM25" s="15"/>
      <c r="GXP25" s="13"/>
      <c r="GYN25" s="15"/>
      <c r="GYQ25" s="13"/>
      <c r="GZO25" s="15"/>
      <c r="GZR25" s="13"/>
      <c r="HAP25" s="15"/>
      <c r="HAS25" s="13"/>
      <c r="HBQ25" s="15"/>
      <c r="HBT25" s="13"/>
      <c r="HCR25" s="15"/>
      <c r="HCU25" s="13"/>
      <c r="HDS25" s="15"/>
      <c r="HDV25" s="13"/>
      <c r="HET25" s="15"/>
      <c r="HEW25" s="13"/>
      <c r="HFU25" s="15"/>
      <c r="HFX25" s="13"/>
      <c r="HGV25" s="15"/>
      <c r="HGY25" s="13"/>
      <c r="HHW25" s="15"/>
      <c r="HHZ25" s="13"/>
      <c r="HIX25" s="15"/>
      <c r="HJA25" s="13"/>
      <c r="HJY25" s="15"/>
      <c r="HKB25" s="13"/>
      <c r="HKZ25" s="15"/>
      <c r="HLC25" s="13"/>
      <c r="HMA25" s="15"/>
      <c r="HMD25" s="13"/>
      <c r="HNB25" s="15"/>
      <c r="HNE25" s="13"/>
      <c r="HOC25" s="15"/>
      <c r="HOF25" s="13"/>
      <c r="HPD25" s="15"/>
      <c r="HPG25" s="13"/>
      <c r="HQE25" s="15"/>
      <c r="HQH25" s="13"/>
      <c r="HRF25" s="15"/>
      <c r="HRI25" s="13"/>
      <c r="HSG25" s="15"/>
      <c r="HSJ25" s="13"/>
      <c r="HTH25" s="15"/>
      <c r="HTK25" s="13"/>
      <c r="HUI25" s="15"/>
      <c r="HUL25" s="13"/>
      <c r="HVJ25" s="15"/>
      <c r="HVM25" s="13"/>
      <c r="HWK25" s="15"/>
      <c r="HWN25" s="13"/>
      <c r="HXL25" s="15"/>
      <c r="HXO25" s="13"/>
      <c r="HYM25" s="15"/>
      <c r="HYP25" s="13"/>
      <c r="HZN25" s="15"/>
      <c r="HZQ25" s="13"/>
      <c r="IAO25" s="15"/>
      <c r="IAR25" s="13"/>
      <c r="IBP25" s="15"/>
      <c r="IBS25" s="13"/>
      <c r="ICQ25" s="15"/>
      <c r="ICT25" s="13"/>
      <c r="IDR25" s="15"/>
      <c r="IDU25" s="13"/>
      <c r="IES25" s="15"/>
      <c r="IEV25" s="13"/>
      <c r="IFT25" s="15"/>
      <c r="IFW25" s="13"/>
      <c r="IGU25" s="15"/>
      <c r="IGX25" s="13"/>
      <c r="IHV25" s="15"/>
      <c r="IHY25" s="13"/>
      <c r="IIW25" s="15"/>
      <c r="IIZ25" s="13"/>
      <c r="IJX25" s="15"/>
      <c r="IKA25" s="13"/>
      <c r="IKY25" s="15"/>
      <c r="ILB25" s="13"/>
      <c r="ILZ25" s="15"/>
      <c r="IMC25" s="13"/>
      <c r="INA25" s="15"/>
      <c r="IND25" s="13"/>
      <c r="IOB25" s="15"/>
      <c r="IOE25" s="13"/>
      <c r="IPC25" s="15"/>
      <c r="IPF25" s="13"/>
      <c r="IQD25" s="15"/>
      <c r="IQG25" s="13"/>
      <c r="IRE25" s="15"/>
      <c r="IRH25" s="13"/>
      <c r="ISF25" s="15"/>
      <c r="ISI25" s="13"/>
      <c r="ITG25" s="15"/>
      <c r="ITJ25" s="13"/>
      <c r="IUH25" s="15"/>
      <c r="IUK25" s="13"/>
      <c r="IVI25" s="15"/>
      <c r="IVL25" s="13"/>
      <c r="IWJ25" s="15"/>
      <c r="IWM25" s="13"/>
      <c r="IXK25" s="15"/>
      <c r="IXN25" s="13"/>
      <c r="IYL25" s="15"/>
      <c r="IYO25" s="13"/>
      <c r="IZM25" s="15"/>
      <c r="IZP25" s="13"/>
      <c r="JAN25" s="15"/>
      <c r="JAQ25" s="13"/>
      <c r="JBO25" s="15"/>
      <c r="JBR25" s="13"/>
      <c r="JCP25" s="15"/>
      <c r="JCS25" s="13"/>
      <c r="JDQ25" s="15"/>
      <c r="JDT25" s="13"/>
      <c r="JER25" s="15"/>
      <c r="JEU25" s="13"/>
      <c r="JFS25" s="15"/>
      <c r="JFV25" s="13"/>
      <c r="JGT25" s="15"/>
      <c r="JGW25" s="13"/>
      <c r="JHU25" s="15"/>
      <c r="JHX25" s="13"/>
      <c r="JIV25" s="15"/>
      <c r="JIY25" s="13"/>
      <c r="JJW25" s="15"/>
      <c r="JJZ25" s="13"/>
      <c r="JKX25" s="15"/>
      <c r="JLA25" s="13"/>
      <c r="JLY25" s="15"/>
      <c r="JMB25" s="13"/>
      <c r="JMZ25" s="15"/>
      <c r="JNC25" s="13"/>
      <c r="JOA25" s="15"/>
      <c r="JOD25" s="13"/>
      <c r="JPB25" s="15"/>
      <c r="JPE25" s="13"/>
      <c r="JQC25" s="15"/>
      <c r="JQF25" s="13"/>
      <c r="JRD25" s="15"/>
      <c r="JRG25" s="13"/>
      <c r="JSE25" s="15"/>
      <c r="JSH25" s="13"/>
      <c r="JTF25" s="15"/>
      <c r="JTI25" s="13"/>
      <c r="JUG25" s="15"/>
      <c r="JUJ25" s="13"/>
      <c r="JVH25" s="15"/>
      <c r="JVK25" s="13"/>
      <c r="JWI25" s="15"/>
      <c r="JWL25" s="13"/>
      <c r="JXJ25" s="15"/>
      <c r="JXM25" s="13"/>
      <c r="JYK25" s="15"/>
      <c r="JYN25" s="13"/>
      <c r="JZL25" s="15"/>
      <c r="JZO25" s="13"/>
      <c r="KAM25" s="15"/>
      <c r="KAP25" s="13"/>
      <c r="KBN25" s="15"/>
      <c r="KBQ25" s="13"/>
      <c r="KCO25" s="15"/>
      <c r="KCR25" s="13"/>
      <c r="KDP25" s="15"/>
      <c r="KDS25" s="13"/>
      <c r="KEQ25" s="15"/>
      <c r="KET25" s="13"/>
      <c r="KFR25" s="15"/>
      <c r="KFU25" s="13"/>
      <c r="KGS25" s="15"/>
      <c r="KGV25" s="13"/>
      <c r="KHT25" s="15"/>
      <c r="KHW25" s="13"/>
      <c r="KIU25" s="15"/>
      <c r="KIX25" s="13"/>
      <c r="KJV25" s="15"/>
      <c r="KJY25" s="13"/>
      <c r="KKW25" s="15"/>
      <c r="KKZ25" s="13"/>
      <c r="KLX25" s="15"/>
      <c r="KMA25" s="13"/>
      <c r="KMY25" s="15"/>
      <c r="KNB25" s="13"/>
      <c r="KNZ25" s="15"/>
      <c r="KOC25" s="13"/>
      <c r="KPA25" s="15"/>
      <c r="KPD25" s="13"/>
      <c r="KQB25" s="15"/>
      <c r="KQE25" s="13"/>
      <c r="KRC25" s="15"/>
      <c r="KRF25" s="13"/>
      <c r="KSD25" s="15"/>
      <c r="KSG25" s="13"/>
      <c r="KTE25" s="15"/>
      <c r="KTH25" s="13"/>
      <c r="KUF25" s="15"/>
      <c r="KUI25" s="13"/>
      <c r="KVG25" s="15"/>
      <c r="KVJ25" s="13"/>
      <c r="KWH25" s="15"/>
      <c r="KWK25" s="13"/>
      <c r="KXI25" s="15"/>
      <c r="KXL25" s="13"/>
      <c r="KYJ25" s="15"/>
      <c r="KYM25" s="13"/>
      <c r="KZK25" s="15"/>
      <c r="KZN25" s="13"/>
      <c r="LAL25" s="15"/>
      <c r="LAO25" s="13"/>
      <c r="LBM25" s="15"/>
      <c r="LBP25" s="13"/>
      <c r="LCN25" s="15"/>
      <c r="LCQ25" s="13"/>
      <c r="LDO25" s="15"/>
      <c r="LDR25" s="13"/>
      <c r="LEP25" s="15"/>
      <c r="LES25" s="13"/>
      <c r="LFQ25" s="15"/>
      <c r="LFT25" s="13"/>
      <c r="LGR25" s="15"/>
      <c r="LGU25" s="13"/>
      <c r="LHS25" s="15"/>
      <c r="LHV25" s="13"/>
      <c r="LIT25" s="15"/>
      <c r="LIW25" s="13"/>
      <c r="LJU25" s="15"/>
      <c r="LJX25" s="13"/>
      <c r="LKV25" s="15"/>
      <c r="LKY25" s="13"/>
      <c r="LLW25" s="15"/>
      <c r="LLZ25" s="13"/>
      <c r="LMX25" s="15"/>
      <c r="LNA25" s="13"/>
      <c r="LNY25" s="15"/>
      <c r="LOB25" s="13"/>
      <c r="LOZ25" s="15"/>
      <c r="LPC25" s="13"/>
      <c r="LQA25" s="15"/>
      <c r="LQD25" s="13"/>
      <c r="LRB25" s="15"/>
      <c r="LRE25" s="13"/>
      <c r="LSC25" s="15"/>
      <c r="LSF25" s="13"/>
      <c r="LTD25" s="15"/>
      <c r="LTG25" s="13"/>
      <c r="LUE25" s="15"/>
      <c r="LUH25" s="13"/>
      <c r="LVF25" s="15"/>
      <c r="LVI25" s="13"/>
      <c r="LWG25" s="15"/>
      <c r="LWJ25" s="13"/>
      <c r="LXH25" s="15"/>
      <c r="LXK25" s="13"/>
      <c r="LYI25" s="15"/>
      <c r="LYL25" s="13"/>
      <c r="LZJ25" s="15"/>
      <c r="LZM25" s="13"/>
      <c r="MAK25" s="15"/>
      <c r="MAN25" s="13"/>
      <c r="MBL25" s="15"/>
      <c r="MBO25" s="13"/>
      <c r="MCM25" s="15"/>
      <c r="MCP25" s="13"/>
      <c r="MDN25" s="15"/>
      <c r="MDQ25" s="13"/>
      <c r="MEO25" s="15"/>
      <c r="MER25" s="13"/>
      <c r="MFP25" s="15"/>
      <c r="MFS25" s="13"/>
      <c r="MGQ25" s="15"/>
      <c r="MGT25" s="13"/>
      <c r="MHR25" s="15"/>
      <c r="MHU25" s="13"/>
      <c r="MIS25" s="15"/>
      <c r="MIV25" s="13"/>
      <c r="MJT25" s="15"/>
      <c r="MJW25" s="13"/>
      <c r="MKU25" s="15"/>
      <c r="MKX25" s="13"/>
      <c r="MLV25" s="15"/>
      <c r="MLY25" s="13"/>
      <c r="MMW25" s="15"/>
      <c r="MMZ25" s="13"/>
      <c r="MNX25" s="15"/>
      <c r="MOA25" s="13"/>
      <c r="MOY25" s="15"/>
      <c r="MPB25" s="13"/>
      <c r="MPZ25" s="15"/>
      <c r="MQC25" s="13"/>
      <c r="MRA25" s="15"/>
      <c r="MRD25" s="13"/>
      <c r="MSB25" s="15"/>
      <c r="MSE25" s="13"/>
      <c r="MTC25" s="15"/>
      <c r="MTF25" s="13"/>
      <c r="MUD25" s="15"/>
      <c r="MUG25" s="13"/>
      <c r="MVE25" s="15"/>
      <c r="MVH25" s="13"/>
      <c r="MWF25" s="15"/>
      <c r="MWI25" s="13"/>
      <c r="MXG25" s="15"/>
      <c r="MXJ25" s="13"/>
      <c r="MYH25" s="15"/>
      <c r="MYK25" s="13"/>
      <c r="MZI25" s="15"/>
      <c r="MZL25" s="13"/>
      <c r="NAJ25" s="15"/>
      <c r="NAM25" s="13"/>
      <c r="NBK25" s="15"/>
      <c r="NBN25" s="13"/>
      <c r="NCL25" s="15"/>
      <c r="NCO25" s="13"/>
      <c r="NDM25" s="15"/>
      <c r="NDP25" s="13"/>
      <c r="NEN25" s="15"/>
      <c r="NEQ25" s="13"/>
      <c r="NFO25" s="15"/>
      <c r="NFR25" s="13"/>
      <c r="NGP25" s="15"/>
      <c r="NGS25" s="13"/>
      <c r="NHQ25" s="15"/>
      <c r="NHT25" s="13"/>
      <c r="NIR25" s="15"/>
      <c r="NIU25" s="13"/>
      <c r="NJS25" s="15"/>
      <c r="NJV25" s="13"/>
      <c r="NKT25" s="15"/>
      <c r="NKW25" s="13"/>
      <c r="NLU25" s="15"/>
      <c r="NLX25" s="13"/>
      <c r="NMV25" s="15"/>
      <c r="NMY25" s="13"/>
      <c r="NNW25" s="15"/>
      <c r="NNZ25" s="13"/>
      <c r="NOX25" s="15"/>
      <c r="NPA25" s="13"/>
      <c r="NPY25" s="15"/>
      <c r="NQB25" s="13"/>
      <c r="NQZ25" s="15"/>
      <c r="NRC25" s="13"/>
      <c r="NSA25" s="15"/>
      <c r="NSD25" s="13"/>
      <c r="NTB25" s="15"/>
      <c r="NTE25" s="13"/>
      <c r="NUC25" s="15"/>
      <c r="NUF25" s="13"/>
      <c r="NVD25" s="15"/>
      <c r="NVG25" s="13"/>
      <c r="NWE25" s="15"/>
      <c r="NWH25" s="13"/>
      <c r="NXF25" s="15"/>
      <c r="NXI25" s="13"/>
      <c r="NYG25" s="15"/>
      <c r="NYJ25" s="13"/>
      <c r="NZH25" s="15"/>
      <c r="NZK25" s="13"/>
      <c r="OAI25" s="15"/>
      <c r="OAL25" s="13"/>
      <c r="OBJ25" s="15"/>
      <c r="OBM25" s="13"/>
      <c r="OCK25" s="15"/>
      <c r="OCN25" s="13"/>
      <c r="ODL25" s="15"/>
      <c r="ODO25" s="13"/>
      <c r="OEM25" s="15"/>
      <c r="OEP25" s="13"/>
      <c r="OFN25" s="15"/>
      <c r="OFQ25" s="13"/>
      <c r="OGO25" s="15"/>
      <c r="OGR25" s="13"/>
      <c r="OHP25" s="15"/>
      <c r="OHS25" s="13"/>
      <c r="OIQ25" s="15"/>
      <c r="OIT25" s="13"/>
      <c r="OJR25" s="15"/>
      <c r="OJU25" s="13"/>
      <c r="OKS25" s="15"/>
      <c r="OKV25" s="13"/>
      <c r="OLT25" s="15"/>
      <c r="OLW25" s="13"/>
      <c r="OMU25" s="15"/>
      <c r="OMX25" s="13"/>
      <c r="ONV25" s="15"/>
      <c r="ONY25" s="13"/>
      <c r="OOW25" s="15"/>
      <c r="OOZ25" s="13"/>
      <c r="OPX25" s="15"/>
      <c r="OQA25" s="13"/>
      <c r="OQY25" s="15"/>
      <c r="ORB25" s="13"/>
      <c r="ORZ25" s="15"/>
      <c r="OSC25" s="13"/>
      <c r="OTA25" s="15"/>
      <c r="OTD25" s="13"/>
      <c r="OUB25" s="15"/>
      <c r="OUE25" s="13"/>
      <c r="OVC25" s="15"/>
      <c r="OVF25" s="13"/>
      <c r="OWD25" s="15"/>
      <c r="OWG25" s="13"/>
      <c r="OXE25" s="15"/>
      <c r="OXH25" s="13"/>
      <c r="OYF25" s="15"/>
      <c r="OYI25" s="13"/>
      <c r="OZG25" s="15"/>
      <c r="OZJ25" s="13"/>
      <c r="PAH25" s="15"/>
      <c r="PAK25" s="13"/>
      <c r="PBI25" s="15"/>
      <c r="PBL25" s="13"/>
      <c r="PCJ25" s="15"/>
      <c r="PCM25" s="13"/>
      <c r="PDK25" s="15"/>
      <c r="PDN25" s="13"/>
      <c r="PEL25" s="15"/>
      <c r="PEO25" s="13"/>
      <c r="PFM25" s="15"/>
      <c r="PFP25" s="13"/>
      <c r="PGN25" s="15"/>
      <c r="PGQ25" s="13"/>
      <c r="PHO25" s="15"/>
      <c r="PHR25" s="13"/>
      <c r="PIP25" s="15"/>
      <c r="PIS25" s="13"/>
      <c r="PJQ25" s="15"/>
      <c r="PJT25" s="13"/>
      <c r="PKR25" s="15"/>
      <c r="PKU25" s="13"/>
      <c r="PLS25" s="15"/>
      <c r="PLV25" s="13"/>
      <c r="PMT25" s="15"/>
      <c r="PMW25" s="13"/>
      <c r="PNU25" s="15"/>
      <c r="PNX25" s="13"/>
      <c r="POV25" s="15"/>
      <c r="POY25" s="13"/>
      <c r="PPW25" s="15"/>
      <c r="PPZ25" s="13"/>
      <c r="PQX25" s="15"/>
      <c r="PRA25" s="13"/>
      <c r="PRY25" s="15"/>
      <c r="PSB25" s="13"/>
      <c r="PSZ25" s="15"/>
      <c r="PTC25" s="13"/>
      <c r="PUA25" s="15"/>
      <c r="PUD25" s="13"/>
      <c r="PVB25" s="15"/>
      <c r="PVE25" s="13"/>
      <c r="PWC25" s="15"/>
      <c r="PWF25" s="13"/>
      <c r="PXD25" s="15"/>
      <c r="PXG25" s="13"/>
      <c r="PYE25" s="15"/>
      <c r="PYH25" s="13"/>
      <c r="PZF25" s="15"/>
      <c r="PZI25" s="13"/>
      <c r="QAG25" s="15"/>
      <c r="QAJ25" s="13"/>
      <c r="QBH25" s="15"/>
      <c r="QBK25" s="13"/>
      <c r="QCI25" s="15"/>
      <c r="QCL25" s="13"/>
      <c r="QDJ25" s="15"/>
      <c r="QDM25" s="13"/>
      <c r="QEK25" s="15"/>
      <c r="QEN25" s="13"/>
      <c r="QFL25" s="15"/>
      <c r="QFO25" s="13"/>
      <c r="QGM25" s="15"/>
      <c r="QGP25" s="13"/>
      <c r="QHN25" s="15"/>
      <c r="QHQ25" s="13"/>
      <c r="QIO25" s="15"/>
      <c r="QIR25" s="13"/>
      <c r="QJP25" s="15"/>
      <c r="QJS25" s="13"/>
      <c r="QKQ25" s="15"/>
      <c r="QKT25" s="13"/>
      <c r="QLR25" s="15"/>
      <c r="QLU25" s="13"/>
      <c r="QMS25" s="15"/>
      <c r="QMV25" s="13"/>
      <c r="QNT25" s="15"/>
      <c r="QNW25" s="13"/>
      <c r="QOU25" s="15"/>
      <c r="QOX25" s="13"/>
      <c r="QPV25" s="15"/>
      <c r="QPY25" s="13"/>
      <c r="QQW25" s="15"/>
      <c r="QQZ25" s="13"/>
      <c r="QRX25" s="15"/>
      <c r="QSA25" s="13"/>
      <c r="QSY25" s="15"/>
      <c r="QTB25" s="13"/>
      <c r="QTZ25" s="15"/>
      <c r="QUC25" s="13"/>
      <c r="QVA25" s="15"/>
      <c r="QVD25" s="13"/>
      <c r="QWB25" s="15"/>
      <c r="QWE25" s="13"/>
      <c r="QXC25" s="15"/>
      <c r="QXF25" s="13"/>
      <c r="QYD25" s="15"/>
      <c r="QYG25" s="13"/>
      <c r="QZE25" s="15"/>
      <c r="QZH25" s="13"/>
      <c r="RAF25" s="15"/>
      <c r="RAI25" s="13"/>
      <c r="RBG25" s="15"/>
      <c r="RBJ25" s="13"/>
      <c r="RCH25" s="15"/>
      <c r="RCK25" s="13"/>
      <c r="RDI25" s="15"/>
      <c r="RDL25" s="13"/>
      <c r="REJ25" s="15"/>
      <c r="REM25" s="13"/>
      <c r="RFK25" s="15"/>
      <c r="RFN25" s="13"/>
      <c r="RGL25" s="15"/>
      <c r="RGO25" s="13"/>
      <c r="RHM25" s="15"/>
      <c r="RHP25" s="13"/>
      <c r="RIN25" s="15"/>
      <c r="RIQ25" s="13"/>
      <c r="RJO25" s="15"/>
      <c r="RJR25" s="13"/>
      <c r="RKP25" s="15"/>
      <c r="RKS25" s="13"/>
      <c r="RLQ25" s="15"/>
      <c r="RLT25" s="13"/>
      <c r="RMR25" s="15"/>
      <c r="RMU25" s="13"/>
      <c r="RNS25" s="15"/>
      <c r="RNV25" s="13"/>
      <c r="ROT25" s="15"/>
      <c r="ROW25" s="13"/>
      <c r="RPU25" s="15"/>
      <c r="RPX25" s="13"/>
      <c r="RQV25" s="15"/>
      <c r="RQY25" s="13"/>
      <c r="RRW25" s="15"/>
      <c r="RRZ25" s="13"/>
      <c r="RSX25" s="15"/>
      <c r="RTA25" s="13"/>
      <c r="RTY25" s="15"/>
      <c r="RUB25" s="13"/>
      <c r="RUZ25" s="15"/>
      <c r="RVC25" s="13"/>
      <c r="RWA25" s="15"/>
      <c r="RWD25" s="13"/>
      <c r="RXB25" s="15"/>
      <c r="RXE25" s="13"/>
      <c r="RYC25" s="15"/>
      <c r="RYF25" s="13"/>
      <c r="RZD25" s="15"/>
      <c r="RZG25" s="13"/>
      <c r="SAE25" s="15"/>
      <c r="SAH25" s="13"/>
      <c r="SBF25" s="15"/>
      <c r="SBI25" s="13"/>
      <c r="SCG25" s="15"/>
      <c r="SCJ25" s="13"/>
      <c r="SDH25" s="15"/>
      <c r="SDK25" s="13"/>
      <c r="SEI25" s="15"/>
      <c r="SEL25" s="13"/>
      <c r="SFJ25" s="15"/>
      <c r="SFM25" s="13"/>
      <c r="SGK25" s="15"/>
      <c r="SGN25" s="13"/>
      <c r="SHL25" s="15"/>
      <c r="SHO25" s="13"/>
      <c r="SIM25" s="15"/>
      <c r="SIP25" s="13"/>
      <c r="SJN25" s="15"/>
      <c r="SJQ25" s="13"/>
      <c r="SKO25" s="15"/>
      <c r="SKR25" s="13"/>
      <c r="SLP25" s="15"/>
      <c r="SLS25" s="13"/>
      <c r="SMQ25" s="15"/>
      <c r="SMT25" s="13"/>
      <c r="SNR25" s="15"/>
      <c r="SNU25" s="13"/>
      <c r="SOS25" s="15"/>
      <c r="SOV25" s="13"/>
      <c r="SPT25" s="15"/>
      <c r="SPW25" s="13"/>
      <c r="SQU25" s="15"/>
      <c r="SQX25" s="13"/>
      <c r="SRV25" s="15"/>
      <c r="SRY25" s="13"/>
      <c r="SSW25" s="15"/>
      <c r="SSZ25" s="13"/>
      <c r="STX25" s="15"/>
      <c r="SUA25" s="13"/>
      <c r="SUY25" s="15"/>
      <c r="SVB25" s="13"/>
      <c r="SVZ25" s="15"/>
      <c r="SWC25" s="13"/>
      <c r="SXA25" s="15"/>
      <c r="SXD25" s="13"/>
      <c r="SYB25" s="15"/>
      <c r="SYE25" s="13"/>
      <c r="SZC25" s="15"/>
      <c r="SZF25" s="13"/>
      <c r="TAD25" s="15"/>
      <c r="TAG25" s="13"/>
      <c r="TBE25" s="15"/>
      <c r="TBH25" s="13"/>
      <c r="TCF25" s="15"/>
      <c r="TCI25" s="13"/>
      <c r="TDG25" s="15"/>
      <c r="TDJ25" s="13"/>
      <c r="TEH25" s="15"/>
      <c r="TEK25" s="13"/>
      <c r="TFI25" s="15"/>
      <c r="TFL25" s="13"/>
      <c r="TGJ25" s="15"/>
      <c r="TGM25" s="13"/>
      <c r="THK25" s="15"/>
      <c r="THN25" s="13"/>
      <c r="TIL25" s="15"/>
      <c r="TIO25" s="13"/>
      <c r="TJM25" s="15"/>
      <c r="TJP25" s="13"/>
      <c r="TKN25" s="15"/>
      <c r="TKQ25" s="13"/>
      <c r="TLO25" s="15"/>
      <c r="TLR25" s="13"/>
      <c r="TMP25" s="15"/>
      <c r="TMS25" s="13"/>
      <c r="TNQ25" s="15"/>
      <c r="TNT25" s="13"/>
      <c r="TOR25" s="15"/>
      <c r="TOU25" s="13"/>
      <c r="TPS25" s="15"/>
      <c r="TPV25" s="13"/>
      <c r="TQT25" s="15"/>
      <c r="TQW25" s="13"/>
      <c r="TRU25" s="15"/>
      <c r="TRX25" s="13"/>
      <c r="TSV25" s="15"/>
      <c r="TSY25" s="13"/>
      <c r="TTW25" s="15"/>
      <c r="TTZ25" s="13"/>
      <c r="TUX25" s="15"/>
      <c r="TVA25" s="13"/>
      <c r="TVY25" s="15"/>
      <c r="TWB25" s="13"/>
      <c r="TWZ25" s="15"/>
      <c r="TXC25" s="13"/>
      <c r="TYA25" s="15"/>
      <c r="TYD25" s="13"/>
      <c r="TZB25" s="15"/>
      <c r="TZE25" s="13"/>
      <c r="UAC25" s="15"/>
      <c r="UAF25" s="13"/>
      <c r="UBD25" s="15"/>
      <c r="UBG25" s="13"/>
      <c r="UCE25" s="15"/>
      <c r="UCH25" s="13"/>
      <c r="UDF25" s="15"/>
      <c r="UDI25" s="13"/>
      <c r="UEG25" s="15"/>
      <c r="UEJ25" s="13"/>
      <c r="UFH25" s="15"/>
      <c r="UFK25" s="13"/>
      <c r="UGI25" s="15"/>
      <c r="UGL25" s="13"/>
      <c r="UHJ25" s="15"/>
      <c r="UHM25" s="13"/>
      <c r="UIK25" s="15"/>
      <c r="UIN25" s="13"/>
      <c r="UJL25" s="15"/>
      <c r="UJO25" s="13"/>
      <c r="UKM25" s="15"/>
      <c r="UKP25" s="13"/>
      <c r="ULN25" s="15"/>
      <c r="ULQ25" s="13"/>
      <c r="UMO25" s="15"/>
      <c r="UMR25" s="13"/>
      <c r="UNP25" s="15"/>
      <c r="UNS25" s="13"/>
      <c r="UOQ25" s="15"/>
      <c r="UOT25" s="13"/>
      <c r="UPR25" s="15"/>
      <c r="UPU25" s="13"/>
      <c r="UQS25" s="15"/>
      <c r="UQV25" s="13"/>
      <c r="URT25" s="15"/>
      <c r="URW25" s="13"/>
      <c r="USU25" s="15"/>
      <c r="USX25" s="13"/>
      <c r="UTV25" s="15"/>
      <c r="UTY25" s="13"/>
      <c r="UUW25" s="15"/>
      <c r="UUZ25" s="13"/>
      <c r="UVX25" s="15"/>
      <c r="UWA25" s="13"/>
      <c r="UWY25" s="15"/>
      <c r="UXB25" s="13"/>
      <c r="UXZ25" s="15"/>
      <c r="UYC25" s="13"/>
      <c r="UZA25" s="15"/>
      <c r="UZD25" s="13"/>
      <c r="VAB25" s="15"/>
      <c r="VAE25" s="13"/>
      <c r="VBC25" s="15"/>
      <c r="VBF25" s="13"/>
      <c r="VCD25" s="15"/>
      <c r="VCG25" s="13"/>
      <c r="VDE25" s="15"/>
      <c r="VDH25" s="13"/>
      <c r="VEF25" s="15"/>
      <c r="VEI25" s="13"/>
      <c r="VFG25" s="15"/>
      <c r="VFJ25" s="13"/>
      <c r="VGH25" s="15"/>
      <c r="VGK25" s="13"/>
      <c r="VHI25" s="15"/>
      <c r="VHL25" s="13"/>
      <c r="VIJ25" s="15"/>
      <c r="VIM25" s="13"/>
      <c r="VJK25" s="15"/>
      <c r="VJN25" s="13"/>
      <c r="VKL25" s="15"/>
      <c r="VKO25" s="13"/>
      <c r="VLM25" s="15"/>
      <c r="VLP25" s="13"/>
      <c r="VMN25" s="15"/>
      <c r="VMQ25" s="13"/>
      <c r="VNO25" s="15"/>
      <c r="VNR25" s="13"/>
      <c r="VOP25" s="15"/>
      <c r="VOS25" s="13"/>
      <c r="VPQ25" s="15"/>
      <c r="VPT25" s="13"/>
      <c r="VQR25" s="15"/>
      <c r="VQU25" s="13"/>
      <c r="VRS25" s="15"/>
      <c r="VRV25" s="13"/>
      <c r="VST25" s="15"/>
      <c r="VSW25" s="13"/>
      <c r="VTU25" s="15"/>
      <c r="VTX25" s="13"/>
      <c r="VUV25" s="15"/>
      <c r="VUY25" s="13"/>
      <c r="VVW25" s="15"/>
      <c r="VVZ25" s="13"/>
      <c r="VWX25" s="15"/>
      <c r="VXA25" s="13"/>
      <c r="VXY25" s="15"/>
      <c r="VYB25" s="13"/>
      <c r="VYZ25" s="15"/>
      <c r="VZC25" s="13"/>
      <c r="WAA25" s="15"/>
      <c r="WAD25" s="13"/>
      <c r="WBB25" s="15"/>
      <c r="WBE25" s="13"/>
      <c r="WCC25" s="15"/>
      <c r="WCF25" s="13"/>
      <c r="WDD25" s="15"/>
      <c r="WDG25" s="13"/>
      <c r="WEE25" s="15"/>
      <c r="WEH25" s="13"/>
      <c r="WFF25" s="15"/>
      <c r="WFI25" s="13"/>
      <c r="WGG25" s="15"/>
      <c r="WGJ25" s="13"/>
      <c r="WHH25" s="15"/>
      <c r="WHK25" s="13"/>
      <c r="WII25" s="15"/>
      <c r="WIL25" s="13"/>
      <c r="WJJ25" s="15"/>
      <c r="WJM25" s="13"/>
      <c r="WKK25" s="15"/>
      <c r="WKN25" s="13"/>
      <c r="WLL25" s="15"/>
      <c r="WLO25" s="13"/>
      <c r="WMM25" s="15"/>
      <c r="WMP25" s="13"/>
      <c r="WNN25" s="15"/>
      <c r="WNQ25" s="13"/>
      <c r="WOO25" s="15"/>
      <c r="WOR25" s="13"/>
      <c r="WPP25" s="15"/>
      <c r="WPS25" s="13"/>
      <c r="WQQ25" s="15"/>
      <c r="WQT25" s="13"/>
      <c r="WRR25" s="15"/>
      <c r="WRU25" s="13"/>
      <c r="WSS25" s="15"/>
      <c r="WSV25" s="13"/>
      <c r="WTT25" s="15"/>
      <c r="WTW25" s="13"/>
      <c r="WUU25" s="15"/>
      <c r="WUX25" s="13"/>
      <c r="WVV25" s="15"/>
      <c r="WVY25" s="13"/>
      <c r="WWW25" s="15"/>
      <c r="WWZ25" s="13"/>
      <c r="WXX25" s="15"/>
      <c r="WYA25" s="13"/>
      <c r="WYY25" s="15"/>
      <c r="WZB25" s="13"/>
      <c r="WZZ25" s="15"/>
      <c r="XAC25" s="13"/>
      <c r="XBA25" s="15"/>
      <c r="XBD25" s="13"/>
      <c r="XCB25" s="15"/>
      <c r="XCE25" s="13"/>
      <c r="XDC25" s="15"/>
      <c r="XDF25" s="13"/>
      <c r="XED25" s="15"/>
      <c r="XEG25" s="13"/>
    </row>
    <row r="26" spans="1:1022 1025:2048 2051:3050 3074:4076 4100:5102 5126:6128 6152:7154 7178:8180 8204:9206 9230:10232 10256:11258 11282:12284 12308:13310 13334:14336 14360:15359 15362:16361" ht="21" x14ac:dyDescent="0.2">
      <c r="A26" s="13" t="s">
        <v>68</v>
      </c>
      <c r="C26" s="3">
        <v>1276125</v>
      </c>
      <c r="E26" s="3">
        <v>39132497427</v>
      </c>
      <c r="G26" s="3">
        <v>59260993915.5</v>
      </c>
      <c r="I26" s="3">
        <v>123875</v>
      </c>
      <c r="K26" s="3">
        <v>8760178848</v>
      </c>
      <c r="M26" s="3">
        <v>0</v>
      </c>
      <c r="O26" s="3">
        <v>0</v>
      </c>
      <c r="Q26" s="3">
        <v>1400000</v>
      </c>
      <c r="S26" s="3">
        <v>65790</v>
      </c>
      <c r="U26" s="3">
        <v>47892676275</v>
      </c>
      <c r="W26" s="3">
        <v>91394020620</v>
      </c>
      <c r="Y26" s="1">
        <v>2.6415788387545991E-3</v>
      </c>
      <c r="AX26" s="15"/>
      <c r="BA26" s="13"/>
      <c r="BY26" s="15"/>
      <c r="CB26" s="13"/>
      <c r="CZ26" s="15"/>
      <c r="DC26" s="13"/>
      <c r="EA26" s="15"/>
      <c r="ED26" s="13"/>
      <c r="FB26" s="15"/>
      <c r="FE26" s="13"/>
      <c r="GC26" s="15"/>
      <c r="GF26" s="13"/>
      <c r="HD26" s="15"/>
      <c r="HG26" s="13"/>
      <c r="IE26" s="15"/>
      <c r="IH26" s="13"/>
      <c r="JF26" s="15"/>
      <c r="JI26" s="13"/>
      <c r="KG26" s="15"/>
      <c r="KJ26" s="13"/>
      <c r="LH26" s="15"/>
      <c r="LK26" s="13"/>
      <c r="MI26" s="15"/>
      <c r="ML26" s="13"/>
      <c r="NJ26" s="15"/>
      <c r="NM26" s="13"/>
      <c r="OK26" s="15"/>
      <c r="ON26" s="13"/>
      <c r="PL26" s="15"/>
      <c r="PO26" s="13"/>
      <c r="QM26" s="15"/>
      <c r="QP26" s="13"/>
      <c r="RN26" s="15"/>
      <c r="RQ26" s="13"/>
      <c r="SO26" s="15"/>
      <c r="SR26" s="13"/>
      <c r="TP26" s="15"/>
      <c r="TS26" s="13"/>
      <c r="UQ26" s="15"/>
      <c r="UT26" s="13"/>
      <c r="VR26" s="15"/>
      <c r="VU26" s="13"/>
      <c r="WS26" s="15"/>
      <c r="WV26" s="13"/>
      <c r="XT26" s="15"/>
      <c r="XW26" s="13"/>
      <c r="YU26" s="15"/>
      <c r="YX26" s="13"/>
      <c r="ZV26" s="15"/>
      <c r="ZY26" s="13"/>
      <c r="AAW26" s="15"/>
      <c r="AAZ26" s="13"/>
      <c r="ABX26" s="15"/>
      <c r="ACA26" s="13"/>
      <c r="ACY26" s="15"/>
      <c r="ADB26" s="13"/>
      <c r="ADZ26" s="15"/>
      <c r="AEC26" s="13"/>
      <c r="AFA26" s="15"/>
      <c r="AFD26" s="13"/>
      <c r="AGB26" s="15"/>
      <c r="AGE26" s="13"/>
      <c r="AHC26" s="15"/>
      <c r="AHF26" s="13"/>
      <c r="AID26" s="15"/>
      <c r="AIG26" s="13"/>
      <c r="AJE26" s="15"/>
      <c r="AJH26" s="13"/>
      <c r="AKF26" s="15"/>
      <c r="AKI26" s="13"/>
      <c r="ALG26" s="15"/>
      <c r="ALJ26" s="13"/>
      <c r="AMH26" s="15"/>
      <c r="AMK26" s="13"/>
      <c r="ANI26" s="15"/>
      <c r="ANL26" s="13"/>
      <c r="AOJ26" s="15"/>
      <c r="AOM26" s="13"/>
      <c r="APK26" s="15"/>
      <c r="APN26" s="13"/>
      <c r="AQL26" s="15"/>
      <c r="AQO26" s="13"/>
      <c r="ARM26" s="15"/>
      <c r="ARP26" s="13"/>
      <c r="ASN26" s="15"/>
      <c r="ASQ26" s="13"/>
      <c r="ATO26" s="15"/>
      <c r="ATR26" s="13"/>
      <c r="AUP26" s="15"/>
      <c r="AUS26" s="13"/>
      <c r="AVQ26" s="15"/>
      <c r="AVT26" s="13"/>
      <c r="AWR26" s="15"/>
      <c r="AWU26" s="13"/>
      <c r="AXS26" s="15"/>
      <c r="AXV26" s="13"/>
      <c r="AYT26" s="15"/>
      <c r="AYW26" s="13"/>
      <c r="AZU26" s="15"/>
      <c r="AZX26" s="13"/>
      <c r="BAV26" s="15"/>
      <c r="BAY26" s="13"/>
      <c r="BBW26" s="15"/>
      <c r="BBZ26" s="13"/>
      <c r="BCX26" s="15"/>
      <c r="BDA26" s="13"/>
      <c r="BDY26" s="15"/>
      <c r="BEB26" s="13"/>
      <c r="BEZ26" s="15"/>
      <c r="BFC26" s="13"/>
      <c r="BGA26" s="15"/>
      <c r="BGD26" s="13"/>
      <c r="BHB26" s="15"/>
      <c r="BHE26" s="13"/>
      <c r="BIC26" s="15"/>
      <c r="BIF26" s="13"/>
      <c r="BJD26" s="15"/>
      <c r="BJG26" s="13"/>
      <c r="BKE26" s="15"/>
      <c r="BKH26" s="13"/>
      <c r="BLF26" s="15"/>
      <c r="BLI26" s="13"/>
      <c r="BMG26" s="15"/>
      <c r="BMJ26" s="13"/>
      <c r="BNH26" s="15"/>
      <c r="BNK26" s="13"/>
      <c r="BOI26" s="15"/>
      <c r="BOL26" s="13"/>
      <c r="BPJ26" s="15"/>
      <c r="BPM26" s="13"/>
      <c r="BQK26" s="15"/>
      <c r="BQN26" s="13"/>
      <c r="BRL26" s="15"/>
      <c r="BRO26" s="13"/>
      <c r="BSM26" s="15"/>
      <c r="BSP26" s="13"/>
      <c r="BTN26" s="15"/>
      <c r="BTQ26" s="13"/>
      <c r="BUO26" s="15"/>
      <c r="BUR26" s="13"/>
      <c r="BVP26" s="15"/>
      <c r="BVS26" s="13"/>
      <c r="BWQ26" s="15"/>
      <c r="BWT26" s="13"/>
      <c r="BXR26" s="15"/>
      <c r="BXU26" s="13"/>
      <c r="BYS26" s="15"/>
      <c r="BYV26" s="13"/>
      <c r="BZT26" s="15"/>
      <c r="BZW26" s="13"/>
      <c r="CAU26" s="15"/>
      <c r="CAX26" s="13"/>
      <c r="CBV26" s="15"/>
      <c r="CBY26" s="13"/>
      <c r="CCW26" s="15"/>
      <c r="CCZ26" s="13"/>
      <c r="CDX26" s="15"/>
      <c r="CEA26" s="13"/>
      <c r="CEY26" s="15"/>
      <c r="CFB26" s="13"/>
      <c r="CFZ26" s="15"/>
      <c r="CGC26" s="13"/>
      <c r="CHA26" s="15"/>
      <c r="CHD26" s="13"/>
      <c r="CIB26" s="15"/>
      <c r="CIE26" s="13"/>
      <c r="CJC26" s="15"/>
      <c r="CJF26" s="13"/>
      <c r="CKD26" s="15"/>
      <c r="CKG26" s="13"/>
      <c r="CLE26" s="15"/>
      <c r="CLH26" s="13"/>
      <c r="CMF26" s="15"/>
      <c r="CMI26" s="13"/>
      <c r="CNG26" s="15"/>
      <c r="CNJ26" s="13"/>
      <c r="COH26" s="15"/>
      <c r="COK26" s="13"/>
      <c r="CPI26" s="15"/>
      <c r="CPL26" s="13"/>
      <c r="CQJ26" s="15"/>
      <c r="CQM26" s="13"/>
      <c r="CRK26" s="15"/>
      <c r="CRN26" s="13"/>
      <c r="CSL26" s="15"/>
      <c r="CSO26" s="13"/>
      <c r="CTM26" s="15"/>
      <c r="CTP26" s="13"/>
      <c r="CUN26" s="15"/>
      <c r="CUQ26" s="13"/>
      <c r="CVO26" s="15"/>
      <c r="CVR26" s="13"/>
      <c r="CWP26" s="15"/>
      <c r="CWS26" s="13"/>
      <c r="CXQ26" s="15"/>
      <c r="CXT26" s="13"/>
      <c r="CYR26" s="15"/>
      <c r="CYU26" s="13"/>
      <c r="CZS26" s="15"/>
      <c r="CZV26" s="13"/>
      <c r="DAT26" s="15"/>
      <c r="DAW26" s="13"/>
      <c r="DBU26" s="15"/>
      <c r="DBX26" s="13"/>
      <c r="DCV26" s="15"/>
      <c r="DCY26" s="13"/>
      <c r="DDW26" s="15"/>
      <c r="DDZ26" s="13"/>
      <c r="DEX26" s="15"/>
      <c r="DFA26" s="13"/>
      <c r="DFY26" s="15"/>
      <c r="DGB26" s="13"/>
      <c r="DGZ26" s="15"/>
      <c r="DHC26" s="13"/>
      <c r="DIA26" s="15"/>
      <c r="DID26" s="13"/>
      <c r="DJB26" s="15"/>
      <c r="DJE26" s="13"/>
      <c r="DKC26" s="15"/>
      <c r="DKF26" s="13"/>
      <c r="DLD26" s="15"/>
      <c r="DLG26" s="13"/>
      <c r="DME26" s="15"/>
      <c r="DMH26" s="13"/>
      <c r="DNF26" s="15"/>
      <c r="DNI26" s="13"/>
      <c r="DOG26" s="15"/>
      <c r="DOJ26" s="13"/>
      <c r="DPH26" s="15"/>
      <c r="DPK26" s="13"/>
      <c r="DQI26" s="15"/>
      <c r="DQL26" s="13"/>
      <c r="DRJ26" s="15"/>
      <c r="DRM26" s="13"/>
      <c r="DSK26" s="15"/>
      <c r="DSN26" s="13"/>
      <c r="DTL26" s="15"/>
      <c r="DTO26" s="13"/>
      <c r="DUM26" s="15"/>
      <c r="DUP26" s="13"/>
      <c r="DVN26" s="15"/>
      <c r="DVQ26" s="13"/>
      <c r="DWO26" s="15"/>
      <c r="DWR26" s="13"/>
      <c r="DXP26" s="15"/>
      <c r="DXS26" s="13"/>
      <c r="DYQ26" s="15"/>
      <c r="DYT26" s="13"/>
      <c r="DZR26" s="15"/>
      <c r="DZU26" s="13"/>
      <c r="EAS26" s="15"/>
      <c r="EAV26" s="13"/>
      <c r="EBT26" s="15"/>
      <c r="EBW26" s="13"/>
      <c r="ECU26" s="15"/>
      <c r="ECX26" s="13"/>
      <c r="EDV26" s="15"/>
      <c r="EDY26" s="13"/>
      <c r="EEW26" s="15"/>
      <c r="EEZ26" s="13"/>
      <c r="EFX26" s="15"/>
      <c r="EGA26" s="13"/>
      <c r="EGY26" s="15"/>
      <c r="EHB26" s="13"/>
      <c r="EHZ26" s="15"/>
      <c r="EIC26" s="13"/>
      <c r="EJA26" s="15"/>
      <c r="EJD26" s="13"/>
      <c r="EKB26" s="15"/>
      <c r="EKE26" s="13"/>
      <c r="ELC26" s="15"/>
      <c r="ELF26" s="13"/>
      <c r="EMD26" s="15"/>
      <c r="EMG26" s="13"/>
      <c r="ENE26" s="15"/>
      <c r="ENH26" s="13"/>
      <c r="EOF26" s="15"/>
      <c r="EOI26" s="13"/>
      <c r="EPG26" s="15"/>
      <c r="EPJ26" s="13"/>
      <c r="EQH26" s="15"/>
      <c r="EQK26" s="13"/>
      <c r="ERI26" s="15"/>
      <c r="ERL26" s="13"/>
      <c r="ESJ26" s="15"/>
      <c r="ESM26" s="13"/>
      <c r="ETK26" s="15"/>
      <c r="ETN26" s="13"/>
      <c r="EUL26" s="15"/>
      <c r="EUO26" s="13"/>
      <c r="EVM26" s="15"/>
      <c r="EVP26" s="13"/>
      <c r="EWN26" s="15"/>
      <c r="EWQ26" s="13"/>
      <c r="EXO26" s="15"/>
      <c r="EXR26" s="13"/>
      <c r="EYP26" s="15"/>
      <c r="EYS26" s="13"/>
      <c r="EZQ26" s="15"/>
      <c r="EZT26" s="13"/>
      <c r="FAR26" s="15"/>
      <c r="FAU26" s="13"/>
      <c r="FBS26" s="15"/>
      <c r="FBV26" s="13"/>
      <c r="FCT26" s="15"/>
      <c r="FCW26" s="13"/>
      <c r="FDU26" s="15"/>
      <c r="FDX26" s="13"/>
      <c r="FEV26" s="15"/>
      <c r="FEY26" s="13"/>
      <c r="FFW26" s="15"/>
      <c r="FFZ26" s="13"/>
      <c r="FGX26" s="15"/>
      <c r="FHA26" s="13"/>
      <c r="FHY26" s="15"/>
      <c r="FIB26" s="13"/>
      <c r="FIZ26" s="15"/>
      <c r="FJC26" s="13"/>
      <c r="FKA26" s="15"/>
      <c r="FKD26" s="13"/>
      <c r="FLB26" s="15"/>
      <c r="FLE26" s="13"/>
      <c r="FMC26" s="15"/>
      <c r="FMF26" s="13"/>
      <c r="FND26" s="15"/>
      <c r="FNG26" s="13"/>
      <c r="FOE26" s="15"/>
      <c r="FOH26" s="13"/>
      <c r="FPF26" s="15"/>
      <c r="FPI26" s="13"/>
      <c r="FQG26" s="15"/>
      <c r="FQJ26" s="13"/>
      <c r="FRH26" s="15"/>
      <c r="FRK26" s="13"/>
      <c r="FSI26" s="15"/>
      <c r="FSL26" s="13"/>
      <c r="FTJ26" s="15"/>
      <c r="FTM26" s="13"/>
      <c r="FUK26" s="15"/>
      <c r="FUN26" s="13"/>
      <c r="FVL26" s="15"/>
      <c r="FVO26" s="13"/>
      <c r="FWM26" s="15"/>
      <c r="FWP26" s="13"/>
      <c r="FXN26" s="15"/>
      <c r="FXQ26" s="13"/>
      <c r="FYO26" s="15"/>
      <c r="FYR26" s="13"/>
      <c r="FZP26" s="15"/>
      <c r="FZS26" s="13"/>
      <c r="GAQ26" s="15"/>
      <c r="GAT26" s="13"/>
      <c r="GBR26" s="15"/>
      <c r="GBU26" s="13"/>
      <c r="GCS26" s="15"/>
      <c r="GCV26" s="13"/>
      <c r="GDT26" s="15"/>
      <c r="GDW26" s="13"/>
      <c r="GEU26" s="15"/>
      <c r="GEX26" s="13"/>
      <c r="GFV26" s="15"/>
      <c r="GFY26" s="13"/>
      <c r="GGW26" s="15"/>
      <c r="GGZ26" s="13"/>
      <c r="GHX26" s="15"/>
      <c r="GIA26" s="13"/>
      <c r="GIY26" s="15"/>
      <c r="GJB26" s="13"/>
      <c r="GJZ26" s="15"/>
      <c r="GKC26" s="13"/>
      <c r="GLA26" s="15"/>
      <c r="GLD26" s="13"/>
      <c r="GMB26" s="15"/>
      <c r="GME26" s="13"/>
      <c r="GNC26" s="15"/>
      <c r="GNF26" s="13"/>
      <c r="GOD26" s="15"/>
      <c r="GOG26" s="13"/>
      <c r="GPE26" s="15"/>
      <c r="GPH26" s="13"/>
      <c r="GQF26" s="15"/>
      <c r="GQI26" s="13"/>
      <c r="GRG26" s="15"/>
      <c r="GRJ26" s="13"/>
      <c r="GSH26" s="15"/>
      <c r="GSK26" s="13"/>
      <c r="GTI26" s="15"/>
      <c r="GTL26" s="13"/>
      <c r="GUJ26" s="15"/>
      <c r="GUM26" s="13"/>
      <c r="GVK26" s="15"/>
      <c r="GVN26" s="13"/>
      <c r="GWL26" s="15"/>
      <c r="GWO26" s="13"/>
      <c r="GXM26" s="15"/>
      <c r="GXP26" s="13"/>
      <c r="GYN26" s="15"/>
      <c r="GYQ26" s="13"/>
      <c r="GZO26" s="15"/>
      <c r="GZR26" s="13"/>
      <c r="HAP26" s="15"/>
      <c r="HAS26" s="13"/>
      <c r="HBQ26" s="15"/>
      <c r="HBT26" s="13"/>
      <c r="HCR26" s="15"/>
      <c r="HCU26" s="13"/>
      <c r="HDS26" s="15"/>
      <c r="HDV26" s="13"/>
      <c r="HET26" s="15"/>
      <c r="HEW26" s="13"/>
      <c r="HFU26" s="15"/>
      <c r="HFX26" s="13"/>
      <c r="HGV26" s="15"/>
      <c r="HGY26" s="13"/>
      <c r="HHW26" s="15"/>
      <c r="HHZ26" s="13"/>
      <c r="HIX26" s="15"/>
      <c r="HJA26" s="13"/>
      <c r="HJY26" s="15"/>
      <c r="HKB26" s="13"/>
      <c r="HKZ26" s="15"/>
      <c r="HLC26" s="13"/>
      <c r="HMA26" s="15"/>
      <c r="HMD26" s="13"/>
      <c r="HNB26" s="15"/>
      <c r="HNE26" s="13"/>
      <c r="HOC26" s="15"/>
      <c r="HOF26" s="13"/>
      <c r="HPD26" s="15"/>
      <c r="HPG26" s="13"/>
      <c r="HQE26" s="15"/>
      <c r="HQH26" s="13"/>
      <c r="HRF26" s="15"/>
      <c r="HRI26" s="13"/>
      <c r="HSG26" s="15"/>
      <c r="HSJ26" s="13"/>
      <c r="HTH26" s="15"/>
      <c r="HTK26" s="13"/>
      <c r="HUI26" s="15"/>
      <c r="HUL26" s="13"/>
      <c r="HVJ26" s="15"/>
      <c r="HVM26" s="13"/>
      <c r="HWK26" s="15"/>
      <c r="HWN26" s="13"/>
      <c r="HXL26" s="15"/>
      <c r="HXO26" s="13"/>
      <c r="HYM26" s="15"/>
      <c r="HYP26" s="13"/>
      <c r="HZN26" s="15"/>
      <c r="HZQ26" s="13"/>
      <c r="IAO26" s="15"/>
      <c r="IAR26" s="13"/>
      <c r="IBP26" s="15"/>
      <c r="IBS26" s="13"/>
      <c r="ICQ26" s="15"/>
      <c r="ICT26" s="13"/>
      <c r="IDR26" s="15"/>
      <c r="IDU26" s="13"/>
      <c r="IES26" s="15"/>
      <c r="IEV26" s="13"/>
      <c r="IFT26" s="15"/>
      <c r="IFW26" s="13"/>
      <c r="IGU26" s="15"/>
      <c r="IGX26" s="13"/>
      <c r="IHV26" s="15"/>
      <c r="IHY26" s="13"/>
      <c r="IIW26" s="15"/>
      <c r="IIZ26" s="13"/>
      <c r="IJX26" s="15"/>
      <c r="IKA26" s="13"/>
      <c r="IKY26" s="15"/>
      <c r="ILB26" s="13"/>
      <c r="ILZ26" s="15"/>
      <c r="IMC26" s="13"/>
      <c r="INA26" s="15"/>
      <c r="IND26" s="13"/>
      <c r="IOB26" s="15"/>
      <c r="IOE26" s="13"/>
      <c r="IPC26" s="15"/>
      <c r="IPF26" s="13"/>
      <c r="IQD26" s="15"/>
      <c r="IQG26" s="13"/>
      <c r="IRE26" s="15"/>
      <c r="IRH26" s="13"/>
      <c r="ISF26" s="15"/>
      <c r="ISI26" s="13"/>
      <c r="ITG26" s="15"/>
      <c r="ITJ26" s="13"/>
      <c r="IUH26" s="15"/>
      <c r="IUK26" s="13"/>
      <c r="IVI26" s="15"/>
      <c r="IVL26" s="13"/>
      <c r="IWJ26" s="15"/>
      <c r="IWM26" s="13"/>
      <c r="IXK26" s="15"/>
      <c r="IXN26" s="13"/>
      <c r="IYL26" s="15"/>
      <c r="IYO26" s="13"/>
      <c r="IZM26" s="15"/>
      <c r="IZP26" s="13"/>
      <c r="JAN26" s="15"/>
      <c r="JAQ26" s="13"/>
      <c r="JBO26" s="15"/>
      <c r="JBR26" s="13"/>
      <c r="JCP26" s="15"/>
      <c r="JCS26" s="13"/>
      <c r="JDQ26" s="15"/>
      <c r="JDT26" s="13"/>
      <c r="JER26" s="15"/>
      <c r="JEU26" s="13"/>
      <c r="JFS26" s="15"/>
      <c r="JFV26" s="13"/>
      <c r="JGT26" s="15"/>
      <c r="JGW26" s="13"/>
      <c r="JHU26" s="15"/>
      <c r="JHX26" s="13"/>
      <c r="JIV26" s="15"/>
      <c r="JIY26" s="13"/>
      <c r="JJW26" s="15"/>
      <c r="JJZ26" s="13"/>
      <c r="JKX26" s="15"/>
      <c r="JLA26" s="13"/>
      <c r="JLY26" s="15"/>
      <c r="JMB26" s="13"/>
      <c r="JMZ26" s="15"/>
      <c r="JNC26" s="13"/>
      <c r="JOA26" s="15"/>
      <c r="JOD26" s="13"/>
      <c r="JPB26" s="15"/>
      <c r="JPE26" s="13"/>
      <c r="JQC26" s="15"/>
      <c r="JQF26" s="13"/>
      <c r="JRD26" s="15"/>
      <c r="JRG26" s="13"/>
      <c r="JSE26" s="15"/>
      <c r="JSH26" s="13"/>
      <c r="JTF26" s="15"/>
      <c r="JTI26" s="13"/>
      <c r="JUG26" s="15"/>
      <c r="JUJ26" s="13"/>
      <c r="JVH26" s="15"/>
      <c r="JVK26" s="13"/>
      <c r="JWI26" s="15"/>
      <c r="JWL26" s="13"/>
      <c r="JXJ26" s="15"/>
      <c r="JXM26" s="13"/>
      <c r="JYK26" s="15"/>
      <c r="JYN26" s="13"/>
      <c r="JZL26" s="15"/>
      <c r="JZO26" s="13"/>
      <c r="KAM26" s="15"/>
      <c r="KAP26" s="13"/>
      <c r="KBN26" s="15"/>
      <c r="KBQ26" s="13"/>
      <c r="KCO26" s="15"/>
      <c r="KCR26" s="13"/>
      <c r="KDP26" s="15"/>
      <c r="KDS26" s="13"/>
      <c r="KEQ26" s="15"/>
      <c r="KET26" s="13"/>
      <c r="KFR26" s="15"/>
      <c r="KFU26" s="13"/>
      <c r="KGS26" s="15"/>
      <c r="KGV26" s="13"/>
      <c r="KHT26" s="15"/>
      <c r="KHW26" s="13"/>
      <c r="KIU26" s="15"/>
      <c r="KIX26" s="13"/>
      <c r="KJV26" s="15"/>
      <c r="KJY26" s="13"/>
      <c r="KKW26" s="15"/>
      <c r="KKZ26" s="13"/>
      <c r="KLX26" s="15"/>
      <c r="KMA26" s="13"/>
      <c r="KMY26" s="15"/>
      <c r="KNB26" s="13"/>
      <c r="KNZ26" s="15"/>
      <c r="KOC26" s="13"/>
      <c r="KPA26" s="15"/>
      <c r="KPD26" s="13"/>
      <c r="KQB26" s="15"/>
      <c r="KQE26" s="13"/>
      <c r="KRC26" s="15"/>
      <c r="KRF26" s="13"/>
      <c r="KSD26" s="15"/>
      <c r="KSG26" s="13"/>
      <c r="KTE26" s="15"/>
      <c r="KTH26" s="13"/>
      <c r="KUF26" s="15"/>
      <c r="KUI26" s="13"/>
      <c r="KVG26" s="15"/>
      <c r="KVJ26" s="13"/>
      <c r="KWH26" s="15"/>
      <c r="KWK26" s="13"/>
      <c r="KXI26" s="15"/>
      <c r="KXL26" s="13"/>
      <c r="KYJ26" s="15"/>
      <c r="KYM26" s="13"/>
      <c r="KZK26" s="15"/>
      <c r="KZN26" s="13"/>
      <c r="LAL26" s="15"/>
      <c r="LAO26" s="13"/>
      <c r="LBM26" s="15"/>
      <c r="LBP26" s="13"/>
      <c r="LCN26" s="15"/>
      <c r="LCQ26" s="13"/>
      <c r="LDO26" s="15"/>
      <c r="LDR26" s="13"/>
      <c r="LEP26" s="15"/>
      <c r="LES26" s="13"/>
      <c r="LFQ26" s="15"/>
      <c r="LFT26" s="13"/>
      <c r="LGR26" s="15"/>
      <c r="LGU26" s="13"/>
      <c r="LHS26" s="15"/>
      <c r="LHV26" s="13"/>
      <c r="LIT26" s="15"/>
      <c r="LIW26" s="13"/>
      <c r="LJU26" s="15"/>
      <c r="LJX26" s="13"/>
      <c r="LKV26" s="15"/>
      <c r="LKY26" s="13"/>
      <c r="LLW26" s="15"/>
      <c r="LLZ26" s="13"/>
      <c r="LMX26" s="15"/>
      <c r="LNA26" s="13"/>
      <c r="LNY26" s="15"/>
      <c r="LOB26" s="13"/>
      <c r="LOZ26" s="15"/>
      <c r="LPC26" s="13"/>
      <c r="LQA26" s="15"/>
      <c r="LQD26" s="13"/>
      <c r="LRB26" s="15"/>
      <c r="LRE26" s="13"/>
      <c r="LSC26" s="15"/>
      <c r="LSF26" s="13"/>
      <c r="LTD26" s="15"/>
      <c r="LTG26" s="13"/>
      <c r="LUE26" s="15"/>
      <c r="LUH26" s="13"/>
      <c r="LVF26" s="15"/>
      <c r="LVI26" s="13"/>
      <c r="LWG26" s="15"/>
      <c r="LWJ26" s="13"/>
      <c r="LXH26" s="15"/>
      <c r="LXK26" s="13"/>
      <c r="LYI26" s="15"/>
      <c r="LYL26" s="13"/>
      <c r="LZJ26" s="15"/>
      <c r="LZM26" s="13"/>
      <c r="MAK26" s="15"/>
      <c r="MAN26" s="13"/>
      <c r="MBL26" s="15"/>
      <c r="MBO26" s="13"/>
      <c r="MCM26" s="15"/>
      <c r="MCP26" s="13"/>
      <c r="MDN26" s="15"/>
      <c r="MDQ26" s="13"/>
      <c r="MEO26" s="15"/>
      <c r="MER26" s="13"/>
      <c r="MFP26" s="15"/>
      <c r="MFS26" s="13"/>
      <c r="MGQ26" s="15"/>
      <c r="MGT26" s="13"/>
      <c r="MHR26" s="15"/>
      <c r="MHU26" s="13"/>
      <c r="MIS26" s="15"/>
      <c r="MIV26" s="13"/>
      <c r="MJT26" s="15"/>
      <c r="MJW26" s="13"/>
      <c r="MKU26" s="15"/>
      <c r="MKX26" s="13"/>
      <c r="MLV26" s="15"/>
      <c r="MLY26" s="13"/>
      <c r="MMW26" s="15"/>
      <c r="MMZ26" s="13"/>
      <c r="MNX26" s="15"/>
      <c r="MOA26" s="13"/>
      <c r="MOY26" s="15"/>
      <c r="MPB26" s="13"/>
      <c r="MPZ26" s="15"/>
      <c r="MQC26" s="13"/>
      <c r="MRA26" s="15"/>
      <c r="MRD26" s="13"/>
      <c r="MSB26" s="15"/>
      <c r="MSE26" s="13"/>
      <c r="MTC26" s="15"/>
      <c r="MTF26" s="13"/>
      <c r="MUD26" s="15"/>
      <c r="MUG26" s="13"/>
      <c r="MVE26" s="15"/>
      <c r="MVH26" s="13"/>
      <c r="MWF26" s="15"/>
      <c r="MWI26" s="13"/>
      <c r="MXG26" s="15"/>
      <c r="MXJ26" s="13"/>
      <c r="MYH26" s="15"/>
      <c r="MYK26" s="13"/>
      <c r="MZI26" s="15"/>
      <c r="MZL26" s="13"/>
      <c r="NAJ26" s="15"/>
      <c r="NAM26" s="13"/>
      <c r="NBK26" s="15"/>
      <c r="NBN26" s="13"/>
      <c r="NCL26" s="15"/>
      <c r="NCO26" s="13"/>
      <c r="NDM26" s="15"/>
      <c r="NDP26" s="13"/>
      <c r="NEN26" s="15"/>
      <c r="NEQ26" s="13"/>
      <c r="NFO26" s="15"/>
      <c r="NFR26" s="13"/>
      <c r="NGP26" s="15"/>
      <c r="NGS26" s="13"/>
      <c r="NHQ26" s="15"/>
      <c r="NHT26" s="13"/>
      <c r="NIR26" s="15"/>
      <c r="NIU26" s="13"/>
      <c r="NJS26" s="15"/>
      <c r="NJV26" s="13"/>
      <c r="NKT26" s="15"/>
      <c r="NKW26" s="13"/>
      <c r="NLU26" s="15"/>
      <c r="NLX26" s="13"/>
      <c r="NMV26" s="15"/>
      <c r="NMY26" s="13"/>
      <c r="NNW26" s="15"/>
      <c r="NNZ26" s="13"/>
      <c r="NOX26" s="15"/>
      <c r="NPA26" s="13"/>
      <c r="NPY26" s="15"/>
      <c r="NQB26" s="13"/>
      <c r="NQZ26" s="15"/>
      <c r="NRC26" s="13"/>
      <c r="NSA26" s="15"/>
      <c r="NSD26" s="13"/>
      <c r="NTB26" s="15"/>
      <c r="NTE26" s="13"/>
      <c r="NUC26" s="15"/>
      <c r="NUF26" s="13"/>
      <c r="NVD26" s="15"/>
      <c r="NVG26" s="13"/>
      <c r="NWE26" s="15"/>
      <c r="NWH26" s="13"/>
      <c r="NXF26" s="15"/>
      <c r="NXI26" s="13"/>
      <c r="NYG26" s="15"/>
      <c r="NYJ26" s="13"/>
      <c r="NZH26" s="15"/>
      <c r="NZK26" s="13"/>
      <c r="OAI26" s="15"/>
      <c r="OAL26" s="13"/>
      <c r="OBJ26" s="15"/>
      <c r="OBM26" s="13"/>
      <c r="OCK26" s="15"/>
      <c r="OCN26" s="13"/>
      <c r="ODL26" s="15"/>
      <c r="ODO26" s="13"/>
      <c r="OEM26" s="15"/>
      <c r="OEP26" s="13"/>
      <c r="OFN26" s="15"/>
      <c r="OFQ26" s="13"/>
      <c r="OGO26" s="15"/>
      <c r="OGR26" s="13"/>
      <c r="OHP26" s="15"/>
      <c r="OHS26" s="13"/>
      <c r="OIQ26" s="15"/>
      <c r="OIT26" s="13"/>
      <c r="OJR26" s="15"/>
      <c r="OJU26" s="13"/>
      <c r="OKS26" s="15"/>
      <c r="OKV26" s="13"/>
      <c r="OLT26" s="15"/>
      <c r="OLW26" s="13"/>
      <c r="OMU26" s="15"/>
      <c r="OMX26" s="13"/>
      <c r="ONV26" s="15"/>
      <c r="ONY26" s="13"/>
      <c r="OOW26" s="15"/>
      <c r="OOZ26" s="13"/>
      <c r="OPX26" s="15"/>
      <c r="OQA26" s="13"/>
      <c r="OQY26" s="15"/>
      <c r="ORB26" s="13"/>
      <c r="ORZ26" s="15"/>
      <c r="OSC26" s="13"/>
      <c r="OTA26" s="15"/>
      <c r="OTD26" s="13"/>
      <c r="OUB26" s="15"/>
      <c r="OUE26" s="13"/>
      <c r="OVC26" s="15"/>
      <c r="OVF26" s="13"/>
      <c r="OWD26" s="15"/>
      <c r="OWG26" s="13"/>
      <c r="OXE26" s="15"/>
      <c r="OXH26" s="13"/>
      <c r="OYF26" s="15"/>
      <c r="OYI26" s="13"/>
      <c r="OZG26" s="15"/>
      <c r="OZJ26" s="13"/>
      <c r="PAH26" s="15"/>
      <c r="PAK26" s="13"/>
      <c r="PBI26" s="15"/>
      <c r="PBL26" s="13"/>
      <c r="PCJ26" s="15"/>
      <c r="PCM26" s="13"/>
      <c r="PDK26" s="15"/>
      <c r="PDN26" s="13"/>
      <c r="PEL26" s="15"/>
      <c r="PEO26" s="13"/>
      <c r="PFM26" s="15"/>
      <c r="PFP26" s="13"/>
      <c r="PGN26" s="15"/>
      <c r="PGQ26" s="13"/>
      <c r="PHO26" s="15"/>
      <c r="PHR26" s="13"/>
      <c r="PIP26" s="15"/>
      <c r="PIS26" s="13"/>
      <c r="PJQ26" s="15"/>
      <c r="PJT26" s="13"/>
      <c r="PKR26" s="15"/>
      <c r="PKU26" s="13"/>
      <c r="PLS26" s="15"/>
      <c r="PLV26" s="13"/>
      <c r="PMT26" s="15"/>
      <c r="PMW26" s="13"/>
      <c r="PNU26" s="15"/>
      <c r="PNX26" s="13"/>
      <c r="POV26" s="15"/>
      <c r="POY26" s="13"/>
      <c r="PPW26" s="15"/>
      <c r="PPZ26" s="13"/>
      <c r="PQX26" s="15"/>
      <c r="PRA26" s="13"/>
      <c r="PRY26" s="15"/>
      <c r="PSB26" s="13"/>
      <c r="PSZ26" s="15"/>
      <c r="PTC26" s="13"/>
      <c r="PUA26" s="15"/>
      <c r="PUD26" s="13"/>
      <c r="PVB26" s="15"/>
      <c r="PVE26" s="13"/>
      <c r="PWC26" s="15"/>
      <c r="PWF26" s="13"/>
      <c r="PXD26" s="15"/>
      <c r="PXG26" s="13"/>
      <c r="PYE26" s="15"/>
      <c r="PYH26" s="13"/>
      <c r="PZF26" s="15"/>
      <c r="PZI26" s="13"/>
      <c r="QAG26" s="15"/>
      <c r="QAJ26" s="13"/>
      <c r="QBH26" s="15"/>
      <c r="QBK26" s="13"/>
      <c r="QCI26" s="15"/>
      <c r="QCL26" s="13"/>
      <c r="QDJ26" s="15"/>
      <c r="QDM26" s="13"/>
      <c r="QEK26" s="15"/>
      <c r="QEN26" s="13"/>
      <c r="QFL26" s="15"/>
      <c r="QFO26" s="13"/>
      <c r="QGM26" s="15"/>
      <c r="QGP26" s="13"/>
      <c r="QHN26" s="15"/>
      <c r="QHQ26" s="13"/>
      <c r="QIO26" s="15"/>
      <c r="QIR26" s="13"/>
      <c r="QJP26" s="15"/>
      <c r="QJS26" s="13"/>
      <c r="QKQ26" s="15"/>
      <c r="QKT26" s="13"/>
      <c r="QLR26" s="15"/>
      <c r="QLU26" s="13"/>
      <c r="QMS26" s="15"/>
      <c r="QMV26" s="13"/>
      <c r="QNT26" s="15"/>
      <c r="QNW26" s="13"/>
      <c r="QOU26" s="15"/>
      <c r="QOX26" s="13"/>
      <c r="QPV26" s="15"/>
      <c r="QPY26" s="13"/>
      <c r="QQW26" s="15"/>
      <c r="QQZ26" s="13"/>
      <c r="QRX26" s="15"/>
      <c r="QSA26" s="13"/>
      <c r="QSY26" s="15"/>
      <c r="QTB26" s="13"/>
      <c r="QTZ26" s="15"/>
      <c r="QUC26" s="13"/>
      <c r="QVA26" s="15"/>
      <c r="QVD26" s="13"/>
      <c r="QWB26" s="15"/>
      <c r="QWE26" s="13"/>
      <c r="QXC26" s="15"/>
      <c r="QXF26" s="13"/>
      <c r="QYD26" s="15"/>
      <c r="QYG26" s="13"/>
      <c r="QZE26" s="15"/>
      <c r="QZH26" s="13"/>
      <c r="RAF26" s="15"/>
      <c r="RAI26" s="13"/>
      <c r="RBG26" s="15"/>
      <c r="RBJ26" s="13"/>
      <c r="RCH26" s="15"/>
      <c r="RCK26" s="13"/>
      <c r="RDI26" s="15"/>
      <c r="RDL26" s="13"/>
      <c r="REJ26" s="15"/>
      <c r="REM26" s="13"/>
      <c r="RFK26" s="15"/>
      <c r="RFN26" s="13"/>
      <c r="RGL26" s="15"/>
      <c r="RGO26" s="13"/>
      <c r="RHM26" s="15"/>
      <c r="RHP26" s="13"/>
      <c r="RIN26" s="15"/>
      <c r="RIQ26" s="13"/>
      <c r="RJO26" s="15"/>
      <c r="RJR26" s="13"/>
      <c r="RKP26" s="15"/>
      <c r="RKS26" s="13"/>
      <c r="RLQ26" s="15"/>
      <c r="RLT26" s="13"/>
      <c r="RMR26" s="15"/>
      <c r="RMU26" s="13"/>
      <c r="RNS26" s="15"/>
      <c r="RNV26" s="13"/>
      <c r="ROT26" s="15"/>
      <c r="ROW26" s="13"/>
      <c r="RPU26" s="15"/>
      <c r="RPX26" s="13"/>
      <c r="RQV26" s="15"/>
      <c r="RQY26" s="13"/>
      <c r="RRW26" s="15"/>
      <c r="RRZ26" s="13"/>
      <c r="RSX26" s="15"/>
      <c r="RTA26" s="13"/>
      <c r="RTY26" s="15"/>
      <c r="RUB26" s="13"/>
      <c r="RUZ26" s="15"/>
      <c r="RVC26" s="13"/>
      <c r="RWA26" s="15"/>
      <c r="RWD26" s="13"/>
      <c r="RXB26" s="15"/>
      <c r="RXE26" s="13"/>
      <c r="RYC26" s="15"/>
      <c r="RYF26" s="13"/>
      <c r="RZD26" s="15"/>
      <c r="RZG26" s="13"/>
      <c r="SAE26" s="15"/>
      <c r="SAH26" s="13"/>
      <c r="SBF26" s="15"/>
      <c r="SBI26" s="13"/>
      <c r="SCG26" s="15"/>
      <c r="SCJ26" s="13"/>
      <c r="SDH26" s="15"/>
      <c r="SDK26" s="13"/>
      <c r="SEI26" s="15"/>
      <c r="SEL26" s="13"/>
      <c r="SFJ26" s="15"/>
      <c r="SFM26" s="13"/>
      <c r="SGK26" s="15"/>
      <c r="SGN26" s="13"/>
      <c r="SHL26" s="15"/>
      <c r="SHO26" s="13"/>
      <c r="SIM26" s="15"/>
      <c r="SIP26" s="13"/>
      <c r="SJN26" s="15"/>
      <c r="SJQ26" s="13"/>
      <c r="SKO26" s="15"/>
      <c r="SKR26" s="13"/>
      <c r="SLP26" s="15"/>
      <c r="SLS26" s="13"/>
      <c r="SMQ26" s="15"/>
      <c r="SMT26" s="13"/>
      <c r="SNR26" s="15"/>
      <c r="SNU26" s="13"/>
      <c r="SOS26" s="15"/>
      <c r="SOV26" s="13"/>
      <c r="SPT26" s="15"/>
      <c r="SPW26" s="13"/>
      <c r="SQU26" s="15"/>
      <c r="SQX26" s="13"/>
      <c r="SRV26" s="15"/>
      <c r="SRY26" s="13"/>
      <c r="SSW26" s="15"/>
      <c r="SSZ26" s="13"/>
      <c r="STX26" s="15"/>
      <c r="SUA26" s="13"/>
      <c r="SUY26" s="15"/>
      <c r="SVB26" s="13"/>
      <c r="SVZ26" s="15"/>
      <c r="SWC26" s="13"/>
      <c r="SXA26" s="15"/>
      <c r="SXD26" s="13"/>
      <c r="SYB26" s="15"/>
      <c r="SYE26" s="13"/>
      <c r="SZC26" s="15"/>
      <c r="SZF26" s="13"/>
      <c r="TAD26" s="15"/>
      <c r="TAG26" s="13"/>
      <c r="TBE26" s="15"/>
      <c r="TBH26" s="13"/>
      <c r="TCF26" s="15"/>
      <c r="TCI26" s="13"/>
      <c r="TDG26" s="15"/>
      <c r="TDJ26" s="13"/>
      <c r="TEH26" s="15"/>
      <c r="TEK26" s="13"/>
      <c r="TFI26" s="15"/>
      <c r="TFL26" s="13"/>
      <c r="TGJ26" s="15"/>
      <c r="TGM26" s="13"/>
      <c r="THK26" s="15"/>
      <c r="THN26" s="13"/>
      <c r="TIL26" s="15"/>
      <c r="TIO26" s="13"/>
      <c r="TJM26" s="15"/>
      <c r="TJP26" s="13"/>
      <c r="TKN26" s="15"/>
      <c r="TKQ26" s="13"/>
      <c r="TLO26" s="15"/>
      <c r="TLR26" s="13"/>
      <c r="TMP26" s="15"/>
      <c r="TMS26" s="13"/>
      <c r="TNQ26" s="15"/>
      <c r="TNT26" s="13"/>
      <c r="TOR26" s="15"/>
      <c r="TOU26" s="13"/>
      <c r="TPS26" s="15"/>
      <c r="TPV26" s="13"/>
      <c r="TQT26" s="15"/>
      <c r="TQW26" s="13"/>
      <c r="TRU26" s="15"/>
      <c r="TRX26" s="13"/>
      <c r="TSV26" s="15"/>
      <c r="TSY26" s="13"/>
      <c r="TTW26" s="15"/>
      <c r="TTZ26" s="13"/>
      <c r="TUX26" s="15"/>
      <c r="TVA26" s="13"/>
      <c r="TVY26" s="15"/>
      <c r="TWB26" s="13"/>
      <c r="TWZ26" s="15"/>
      <c r="TXC26" s="13"/>
      <c r="TYA26" s="15"/>
      <c r="TYD26" s="13"/>
      <c r="TZB26" s="15"/>
      <c r="TZE26" s="13"/>
      <c r="UAC26" s="15"/>
      <c r="UAF26" s="13"/>
      <c r="UBD26" s="15"/>
      <c r="UBG26" s="13"/>
      <c r="UCE26" s="15"/>
      <c r="UCH26" s="13"/>
      <c r="UDF26" s="15"/>
      <c r="UDI26" s="13"/>
      <c r="UEG26" s="15"/>
      <c r="UEJ26" s="13"/>
      <c r="UFH26" s="15"/>
      <c r="UFK26" s="13"/>
      <c r="UGI26" s="15"/>
      <c r="UGL26" s="13"/>
      <c r="UHJ26" s="15"/>
      <c r="UHM26" s="13"/>
      <c r="UIK26" s="15"/>
      <c r="UIN26" s="13"/>
      <c r="UJL26" s="15"/>
      <c r="UJO26" s="13"/>
      <c r="UKM26" s="15"/>
      <c r="UKP26" s="13"/>
      <c r="ULN26" s="15"/>
      <c r="ULQ26" s="13"/>
      <c r="UMO26" s="15"/>
      <c r="UMR26" s="13"/>
      <c r="UNP26" s="15"/>
      <c r="UNS26" s="13"/>
      <c r="UOQ26" s="15"/>
      <c r="UOT26" s="13"/>
      <c r="UPR26" s="15"/>
      <c r="UPU26" s="13"/>
      <c r="UQS26" s="15"/>
      <c r="UQV26" s="13"/>
      <c r="URT26" s="15"/>
      <c r="URW26" s="13"/>
      <c r="USU26" s="15"/>
      <c r="USX26" s="13"/>
      <c r="UTV26" s="15"/>
      <c r="UTY26" s="13"/>
      <c r="UUW26" s="15"/>
      <c r="UUZ26" s="13"/>
      <c r="UVX26" s="15"/>
      <c r="UWA26" s="13"/>
      <c r="UWY26" s="15"/>
      <c r="UXB26" s="13"/>
      <c r="UXZ26" s="15"/>
      <c r="UYC26" s="13"/>
      <c r="UZA26" s="15"/>
      <c r="UZD26" s="13"/>
      <c r="VAB26" s="15"/>
      <c r="VAE26" s="13"/>
      <c r="VBC26" s="15"/>
      <c r="VBF26" s="13"/>
      <c r="VCD26" s="15"/>
      <c r="VCG26" s="13"/>
      <c r="VDE26" s="15"/>
      <c r="VDH26" s="13"/>
      <c r="VEF26" s="15"/>
      <c r="VEI26" s="13"/>
      <c r="VFG26" s="15"/>
      <c r="VFJ26" s="13"/>
      <c r="VGH26" s="15"/>
      <c r="VGK26" s="13"/>
      <c r="VHI26" s="15"/>
      <c r="VHL26" s="13"/>
      <c r="VIJ26" s="15"/>
      <c r="VIM26" s="13"/>
      <c r="VJK26" s="15"/>
      <c r="VJN26" s="13"/>
      <c r="VKL26" s="15"/>
      <c r="VKO26" s="13"/>
      <c r="VLM26" s="15"/>
      <c r="VLP26" s="13"/>
      <c r="VMN26" s="15"/>
      <c r="VMQ26" s="13"/>
      <c r="VNO26" s="15"/>
      <c r="VNR26" s="13"/>
      <c r="VOP26" s="15"/>
      <c r="VOS26" s="13"/>
      <c r="VPQ26" s="15"/>
      <c r="VPT26" s="13"/>
      <c r="VQR26" s="15"/>
      <c r="VQU26" s="13"/>
      <c r="VRS26" s="15"/>
      <c r="VRV26" s="13"/>
      <c r="VST26" s="15"/>
      <c r="VSW26" s="13"/>
      <c r="VTU26" s="15"/>
      <c r="VTX26" s="13"/>
      <c r="VUV26" s="15"/>
      <c r="VUY26" s="13"/>
      <c r="VVW26" s="15"/>
      <c r="VVZ26" s="13"/>
      <c r="VWX26" s="15"/>
      <c r="VXA26" s="13"/>
      <c r="VXY26" s="15"/>
      <c r="VYB26" s="13"/>
      <c r="VYZ26" s="15"/>
      <c r="VZC26" s="13"/>
      <c r="WAA26" s="15"/>
      <c r="WAD26" s="13"/>
      <c r="WBB26" s="15"/>
      <c r="WBE26" s="13"/>
      <c r="WCC26" s="15"/>
      <c r="WCF26" s="13"/>
      <c r="WDD26" s="15"/>
      <c r="WDG26" s="13"/>
      <c r="WEE26" s="15"/>
      <c r="WEH26" s="13"/>
      <c r="WFF26" s="15"/>
      <c r="WFI26" s="13"/>
      <c r="WGG26" s="15"/>
      <c r="WGJ26" s="13"/>
      <c r="WHH26" s="15"/>
      <c r="WHK26" s="13"/>
      <c r="WII26" s="15"/>
      <c r="WIL26" s="13"/>
      <c r="WJJ26" s="15"/>
      <c r="WJM26" s="13"/>
      <c r="WKK26" s="15"/>
      <c r="WKN26" s="13"/>
      <c r="WLL26" s="15"/>
      <c r="WLO26" s="13"/>
      <c r="WMM26" s="15"/>
      <c r="WMP26" s="13"/>
      <c r="WNN26" s="15"/>
      <c r="WNQ26" s="13"/>
      <c r="WOO26" s="15"/>
      <c r="WOR26" s="13"/>
      <c r="WPP26" s="15"/>
      <c r="WPS26" s="13"/>
      <c r="WQQ26" s="15"/>
      <c r="WQT26" s="13"/>
      <c r="WRR26" s="15"/>
      <c r="WRU26" s="13"/>
      <c r="WSS26" s="15"/>
      <c r="WSV26" s="13"/>
      <c r="WTT26" s="15"/>
      <c r="WTW26" s="13"/>
      <c r="WUU26" s="15"/>
      <c r="WUX26" s="13"/>
      <c r="WVV26" s="15"/>
      <c r="WVY26" s="13"/>
      <c r="WWW26" s="15"/>
      <c r="WWZ26" s="13"/>
      <c r="WXX26" s="15"/>
      <c r="WYA26" s="13"/>
      <c r="WYY26" s="15"/>
      <c r="WZB26" s="13"/>
      <c r="WZZ26" s="15"/>
      <c r="XAC26" s="13"/>
      <c r="XBA26" s="15"/>
      <c r="XBD26" s="13"/>
      <c r="XCB26" s="15"/>
      <c r="XCE26" s="13"/>
      <c r="XDC26" s="15"/>
      <c r="XDF26" s="13"/>
      <c r="XED26" s="15"/>
      <c r="XEG26" s="13"/>
    </row>
    <row r="27" spans="1:1022 1025:2048 2051:3050 3074:4076 4100:5102 5126:6128 6152:7154 7178:8180 8204:9206 9230:10232 10256:11258 11282:12284 12308:13310 13334:14336 14360:15359 15362:16361" ht="21" x14ac:dyDescent="0.2">
      <c r="A27" s="13" t="s">
        <v>83</v>
      </c>
      <c r="C27" s="3">
        <v>25650000</v>
      </c>
      <c r="E27" s="3">
        <v>80791600501</v>
      </c>
      <c r="G27" s="3">
        <v>92364311839.5</v>
      </c>
      <c r="I27" s="3">
        <v>0</v>
      </c>
      <c r="K27" s="3">
        <v>0</v>
      </c>
      <c r="M27" s="3">
        <v>0</v>
      </c>
      <c r="O27" s="3">
        <v>0</v>
      </c>
      <c r="Q27" s="3">
        <v>25650000</v>
      </c>
      <c r="S27" s="3">
        <v>6870</v>
      </c>
      <c r="U27" s="3">
        <v>80791600501</v>
      </c>
      <c r="W27" s="3">
        <v>174853354185</v>
      </c>
      <c r="Y27" s="1">
        <v>5.0538199016411638E-3</v>
      </c>
    </row>
    <row r="28" spans="1:1022 1025:2048 2051:3050 3074:4076 4100:5102 5126:6128 6152:7154 7178:8180 8204:9206 9230:10232 10256:11258 11282:12284 12308:13310 13334:14336 14360:15359 15362:16361" ht="21" x14ac:dyDescent="0.2">
      <c r="A28" s="13" t="s">
        <v>69</v>
      </c>
      <c r="C28" s="3">
        <v>43951004</v>
      </c>
      <c r="E28" s="3">
        <v>329670623601</v>
      </c>
      <c r="G28" s="3">
        <v>505890647773.328</v>
      </c>
      <c r="I28" s="3">
        <v>0</v>
      </c>
      <c r="K28" s="3">
        <v>0</v>
      </c>
      <c r="M28" s="3">
        <v>0</v>
      </c>
      <c r="O28" s="3">
        <v>0</v>
      </c>
      <c r="Q28" s="3">
        <v>43951004</v>
      </c>
      <c r="S28" s="3">
        <v>19010</v>
      </c>
      <c r="U28" s="3">
        <v>329670623601</v>
      </c>
      <c r="W28" s="3">
        <v>829050104669.91101</v>
      </c>
      <c r="Y28" s="1">
        <v>2.3962193564817068E-2</v>
      </c>
    </row>
    <row r="29" spans="1:1022 1025:2048 2051:3050 3074:4076 4100:5102 5126:6128 6152:7154 7178:8180 8204:9206 9230:10232 10256:11258 11282:12284 12308:13310 13334:14336 14360:15359 15362:16361" ht="21" x14ac:dyDescent="0.2">
      <c r="A29" s="13" t="s">
        <v>70</v>
      </c>
      <c r="C29" s="3">
        <v>27564705</v>
      </c>
      <c r="E29" s="3">
        <v>208532828779</v>
      </c>
      <c r="G29" s="3">
        <v>304697156310.099</v>
      </c>
      <c r="I29" s="3">
        <v>10515852</v>
      </c>
      <c r="K29" s="3">
        <v>173002458210</v>
      </c>
      <c r="M29" s="3">
        <v>0</v>
      </c>
      <c r="O29" s="3">
        <v>0</v>
      </c>
      <c r="Q29" s="3">
        <v>38080557</v>
      </c>
      <c r="S29" s="3">
        <v>16720</v>
      </c>
      <c r="U29" s="3">
        <v>381535286989</v>
      </c>
      <c r="W29" s="3">
        <v>631785168602.20105</v>
      </c>
      <c r="Y29" s="1">
        <v>1.8260607430300193E-2</v>
      </c>
      <c r="AX29" s="15"/>
      <c r="BA29" s="13"/>
      <c r="BY29" s="15"/>
      <c r="CB29" s="13"/>
      <c r="CZ29" s="15"/>
      <c r="DC29" s="13"/>
      <c r="EA29" s="15"/>
      <c r="ED29" s="13"/>
      <c r="FB29" s="15"/>
      <c r="FE29" s="13"/>
      <c r="GC29" s="15"/>
      <c r="GF29" s="13"/>
      <c r="HD29" s="15"/>
      <c r="HG29" s="13"/>
      <c r="IE29" s="15"/>
      <c r="IH29" s="13"/>
      <c r="JF29" s="15"/>
      <c r="JI29" s="13"/>
      <c r="KG29" s="15"/>
      <c r="KJ29" s="13"/>
      <c r="LH29" s="15"/>
      <c r="LK29" s="13"/>
      <c r="MI29" s="15"/>
      <c r="ML29" s="13"/>
      <c r="NJ29" s="15"/>
      <c r="NM29" s="13"/>
      <c r="OK29" s="15"/>
      <c r="ON29" s="13"/>
      <c r="PL29" s="15"/>
      <c r="PO29" s="13"/>
      <c r="QM29" s="15"/>
      <c r="QP29" s="13"/>
      <c r="RN29" s="15"/>
      <c r="RQ29" s="13"/>
      <c r="SO29" s="15"/>
      <c r="SR29" s="13"/>
      <c r="TP29" s="15"/>
      <c r="TS29" s="13"/>
      <c r="UQ29" s="15"/>
      <c r="UT29" s="13"/>
      <c r="VR29" s="15"/>
      <c r="VU29" s="13"/>
      <c r="WS29" s="15"/>
      <c r="WV29" s="13"/>
      <c r="XT29" s="15"/>
      <c r="XW29" s="13"/>
      <c r="YU29" s="15"/>
      <c r="YX29" s="13"/>
      <c r="ZV29" s="15"/>
      <c r="ZY29" s="13"/>
      <c r="AAW29" s="15"/>
      <c r="AAZ29" s="13"/>
      <c r="ABX29" s="15"/>
      <c r="ACA29" s="13"/>
      <c r="ACY29" s="15"/>
      <c r="ADB29" s="13"/>
      <c r="ADZ29" s="15"/>
      <c r="AEC29" s="13"/>
      <c r="AFA29" s="15"/>
      <c r="AFD29" s="13"/>
      <c r="AGB29" s="15"/>
      <c r="AGE29" s="13"/>
      <c r="AHC29" s="15"/>
      <c r="AHF29" s="13"/>
      <c r="AID29" s="15"/>
      <c r="AIG29" s="13"/>
      <c r="AJE29" s="15"/>
      <c r="AJH29" s="13"/>
      <c r="AKF29" s="15"/>
      <c r="AKI29" s="13"/>
      <c r="ALG29" s="15"/>
      <c r="ALJ29" s="13"/>
      <c r="AMH29" s="15"/>
      <c r="AMK29" s="13"/>
      <c r="ANI29" s="15"/>
      <c r="ANL29" s="13"/>
      <c r="AOJ29" s="15"/>
      <c r="AOM29" s="13"/>
      <c r="APK29" s="15"/>
      <c r="APN29" s="13"/>
      <c r="AQL29" s="15"/>
      <c r="AQO29" s="13"/>
      <c r="ARM29" s="15"/>
      <c r="ARP29" s="13"/>
      <c r="ASN29" s="15"/>
      <c r="ASQ29" s="13"/>
      <c r="ATO29" s="15"/>
      <c r="ATR29" s="13"/>
      <c r="AUP29" s="15"/>
      <c r="AUS29" s="13"/>
      <c r="AVQ29" s="15"/>
      <c r="AVT29" s="13"/>
      <c r="AWR29" s="15"/>
      <c r="AWU29" s="13"/>
      <c r="AXS29" s="15"/>
      <c r="AXV29" s="13"/>
      <c r="AYT29" s="15"/>
      <c r="AYW29" s="13"/>
      <c r="AZU29" s="15"/>
      <c r="AZX29" s="13"/>
      <c r="BAV29" s="15"/>
      <c r="BAY29" s="13"/>
      <c r="BBW29" s="15"/>
      <c r="BBZ29" s="13"/>
      <c r="BCX29" s="15"/>
      <c r="BDA29" s="13"/>
      <c r="BDY29" s="15"/>
      <c r="BEB29" s="13"/>
      <c r="BEZ29" s="15"/>
      <c r="BFC29" s="13"/>
      <c r="BGA29" s="15"/>
      <c r="BGD29" s="13"/>
      <c r="BHB29" s="15"/>
      <c r="BHE29" s="13"/>
      <c r="BIC29" s="15"/>
      <c r="BIF29" s="13"/>
      <c r="BJD29" s="15"/>
      <c r="BJG29" s="13"/>
      <c r="BKE29" s="15"/>
      <c r="BKH29" s="13"/>
      <c r="BLF29" s="15"/>
      <c r="BLI29" s="13"/>
      <c r="BMG29" s="15"/>
      <c r="BMJ29" s="13"/>
      <c r="BNH29" s="15"/>
      <c r="BNK29" s="13"/>
      <c r="BOI29" s="15"/>
      <c r="BOL29" s="13"/>
      <c r="BPJ29" s="15"/>
      <c r="BPM29" s="13"/>
      <c r="BQK29" s="15"/>
      <c r="BQN29" s="13"/>
      <c r="BRL29" s="15"/>
      <c r="BRO29" s="13"/>
      <c r="BSM29" s="15"/>
      <c r="BSP29" s="13"/>
      <c r="BTN29" s="15"/>
      <c r="BTQ29" s="13"/>
      <c r="BUO29" s="15"/>
      <c r="BUR29" s="13"/>
      <c r="BVP29" s="15"/>
      <c r="BVS29" s="13"/>
      <c r="BWQ29" s="15"/>
      <c r="BWT29" s="13"/>
      <c r="BXR29" s="15"/>
      <c r="BXU29" s="13"/>
      <c r="BYS29" s="15"/>
      <c r="BYV29" s="13"/>
      <c r="BZT29" s="15"/>
      <c r="BZW29" s="13"/>
      <c r="CAU29" s="15"/>
      <c r="CAX29" s="13"/>
      <c r="CBV29" s="15"/>
      <c r="CBY29" s="13"/>
      <c r="CCW29" s="15"/>
      <c r="CCZ29" s="13"/>
      <c r="CDX29" s="15"/>
      <c r="CEA29" s="13"/>
      <c r="CEY29" s="15"/>
      <c r="CFB29" s="13"/>
      <c r="CFZ29" s="15"/>
      <c r="CGC29" s="13"/>
      <c r="CHA29" s="15"/>
      <c r="CHD29" s="13"/>
      <c r="CIB29" s="15"/>
      <c r="CIE29" s="13"/>
      <c r="CJC29" s="15"/>
      <c r="CJF29" s="13"/>
      <c r="CKD29" s="15"/>
      <c r="CKG29" s="13"/>
      <c r="CLE29" s="15"/>
      <c r="CLH29" s="13"/>
      <c r="CMF29" s="15"/>
      <c r="CMI29" s="13"/>
      <c r="CNG29" s="15"/>
      <c r="CNJ29" s="13"/>
      <c r="COH29" s="15"/>
      <c r="COK29" s="13"/>
      <c r="CPI29" s="15"/>
      <c r="CPL29" s="13"/>
      <c r="CQJ29" s="15"/>
      <c r="CQM29" s="13"/>
      <c r="CRK29" s="15"/>
      <c r="CRN29" s="13"/>
      <c r="CSL29" s="15"/>
      <c r="CSO29" s="13"/>
      <c r="CTM29" s="15"/>
      <c r="CTP29" s="13"/>
      <c r="CUN29" s="15"/>
      <c r="CUQ29" s="13"/>
      <c r="CVO29" s="15"/>
      <c r="CVR29" s="13"/>
      <c r="CWP29" s="15"/>
      <c r="CWS29" s="13"/>
      <c r="CXQ29" s="15"/>
      <c r="CXT29" s="13"/>
      <c r="CYR29" s="15"/>
      <c r="CYU29" s="13"/>
      <c r="CZS29" s="15"/>
      <c r="CZV29" s="13"/>
      <c r="DAT29" s="15"/>
      <c r="DAW29" s="13"/>
      <c r="DBU29" s="15"/>
      <c r="DBX29" s="13"/>
      <c r="DCV29" s="15"/>
      <c r="DCY29" s="13"/>
      <c r="DDW29" s="15"/>
      <c r="DDZ29" s="13"/>
      <c r="DEX29" s="15"/>
      <c r="DFA29" s="13"/>
      <c r="DFY29" s="15"/>
      <c r="DGB29" s="13"/>
      <c r="DGZ29" s="15"/>
      <c r="DHC29" s="13"/>
      <c r="DIA29" s="15"/>
      <c r="DID29" s="13"/>
      <c r="DJB29" s="15"/>
      <c r="DJE29" s="13"/>
      <c r="DKC29" s="15"/>
      <c r="DKF29" s="13"/>
      <c r="DLD29" s="15"/>
      <c r="DLG29" s="13"/>
      <c r="DME29" s="15"/>
      <c r="DMH29" s="13"/>
      <c r="DNF29" s="15"/>
      <c r="DNI29" s="13"/>
      <c r="DOG29" s="15"/>
      <c r="DOJ29" s="13"/>
      <c r="DPH29" s="15"/>
      <c r="DPK29" s="13"/>
      <c r="DQI29" s="15"/>
      <c r="DQL29" s="13"/>
      <c r="DRJ29" s="15"/>
      <c r="DRM29" s="13"/>
      <c r="DSK29" s="15"/>
      <c r="DSN29" s="13"/>
      <c r="DTL29" s="15"/>
      <c r="DTO29" s="13"/>
      <c r="DUM29" s="15"/>
      <c r="DUP29" s="13"/>
      <c r="DVN29" s="15"/>
      <c r="DVQ29" s="13"/>
      <c r="DWO29" s="15"/>
      <c r="DWR29" s="13"/>
      <c r="DXP29" s="15"/>
      <c r="DXS29" s="13"/>
      <c r="DYQ29" s="15"/>
      <c r="DYT29" s="13"/>
      <c r="DZR29" s="15"/>
      <c r="DZU29" s="13"/>
      <c r="EAS29" s="15"/>
      <c r="EAV29" s="13"/>
      <c r="EBT29" s="15"/>
      <c r="EBW29" s="13"/>
      <c r="ECU29" s="15"/>
      <c r="ECX29" s="13"/>
      <c r="EDV29" s="15"/>
      <c r="EDY29" s="13"/>
      <c r="EEW29" s="15"/>
      <c r="EEZ29" s="13"/>
      <c r="EFX29" s="15"/>
      <c r="EGA29" s="13"/>
      <c r="EGY29" s="15"/>
      <c r="EHB29" s="13"/>
      <c r="EHZ29" s="15"/>
      <c r="EIC29" s="13"/>
      <c r="EJA29" s="15"/>
      <c r="EJD29" s="13"/>
      <c r="EKB29" s="15"/>
      <c r="EKE29" s="13"/>
      <c r="ELC29" s="15"/>
      <c r="ELF29" s="13"/>
      <c r="EMD29" s="15"/>
      <c r="EMG29" s="13"/>
      <c r="ENE29" s="15"/>
      <c r="ENH29" s="13"/>
      <c r="EOF29" s="15"/>
      <c r="EOI29" s="13"/>
      <c r="EPG29" s="15"/>
      <c r="EPJ29" s="13"/>
      <c r="EQH29" s="15"/>
      <c r="EQK29" s="13"/>
      <c r="ERI29" s="15"/>
      <c r="ERL29" s="13"/>
      <c r="ESJ29" s="15"/>
      <c r="ESM29" s="13"/>
      <c r="ETK29" s="15"/>
      <c r="ETN29" s="13"/>
      <c r="EUL29" s="15"/>
      <c r="EUO29" s="13"/>
      <c r="EVM29" s="15"/>
      <c r="EVP29" s="13"/>
      <c r="EWN29" s="15"/>
      <c r="EWQ29" s="13"/>
      <c r="EXO29" s="15"/>
      <c r="EXR29" s="13"/>
      <c r="EYP29" s="15"/>
      <c r="EYS29" s="13"/>
      <c r="EZQ29" s="15"/>
      <c r="EZT29" s="13"/>
      <c r="FAR29" s="15"/>
      <c r="FAU29" s="13"/>
      <c r="FBS29" s="15"/>
      <c r="FBV29" s="13"/>
      <c r="FCT29" s="15"/>
      <c r="FCW29" s="13"/>
      <c r="FDU29" s="15"/>
      <c r="FDX29" s="13"/>
      <c r="FEV29" s="15"/>
      <c r="FEY29" s="13"/>
      <c r="FFW29" s="15"/>
      <c r="FFZ29" s="13"/>
      <c r="FGX29" s="15"/>
      <c r="FHA29" s="13"/>
      <c r="FHY29" s="15"/>
      <c r="FIB29" s="13"/>
      <c r="FIZ29" s="15"/>
      <c r="FJC29" s="13"/>
      <c r="FKA29" s="15"/>
      <c r="FKD29" s="13"/>
      <c r="FLB29" s="15"/>
      <c r="FLE29" s="13"/>
      <c r="FMC29" s="15"/>
      <c r="FMF29" s="13"/>
      <c r="FND29" s="15"/>
      <c r="FNG29" s="13"/>
      <c r="FOE29" s="15"/>
      <c r="FOH29" s="13"/>
      <c r="FPF29" s="15"/>
      <c r="FPI29" s="13"/>
      <c r="FQG29" s="15"/>
      <c r="FQJ29" s="13"/>
      <c r="FRH29" s="15"/>
      <c r="FRK29" s="13"/>
      <c r="FSI29" s="15"/>
      <c r="FSL29" s="13"/>
      <c r="FTJ29" s="15"/>
      <c r="FTM29" s="13"/>
      <c r="FUK29" s="15"/>
      <c r="FUN29" s="13"/>
      <c r="FVL29" s="15"/>
      <c r="FVO29" s="13"/>
      <c r="FWM29" s="15"/>
      <c r="FWP29" s="13"/>
      <c r="FXN29" s="15"/>
      <c r="FXQ29" s="13"/>
      <c r="FYO29" s="15"/>
      <c r="FYR29" s="13"/>
      <c r="FZP29" s="15"/>
      <c r="FZS29" s="13"/>
      <c r="GAQ29" s="15"/>
      <c r="GAT29" s="13"/>
      <c r="GBR29" s="15"/>
      <c r="GBU29" s="13"/>
      <c r="GCS29" s="15"/>
      <c r="GCV29" s="13"/>
      <c r="GDT29" s="15"/>
      <c r="GDW29" s="13"/>
      <c r="GEU29" s="15"/>
      <c r="GEX29" s="13"/>
      <c r="GFV29" s="15"/>
      <c r="GFY29" s="13"/>
      <c r="GGW29" s="15"/>
      <c r="GGZ29" s="13"/>
      <c r="GHX29" s="15"/>
      <c r="GIA29" s="13"/>
      <c r="GIY29" s="15"/>
      <c r="GJB29" s="13"/>
      <c r="GJZ29" s="15"/>
      <c r="GKC29" s="13"/>
      <c r="GLA29" s="15"/>
      <c r="GLD29" s="13"/>
      <c r="GMB29" s="15"/>
      <c r="GME29" s="13"/>
      <c r="GNC29" s="15"/>
      <c r="GNF29" s="13"/>
      <c r="GOD29" s="15"/>
      <c r="GOG29" s="13"/>
      <c r="GPE29" s="15"/>
      <c r="GPH29" s="13"/>
      <c r="GQF29" s="15"/>
      <c r="GQI29" s="13"/>
      <c r="GRG29" s="15"/>
      <c r="GRJ29" s="13"/>
      <c r="GSH29" s="15"/>
      <c r="GSK29" s="13"/>
      <c r="GTI29" s="15"/>
      <c r="GTL29" s="13"/>
      <c r="GUJ29" s="15"/>
      <c r="GUM29" s="13"/>
      <c r="GVK29" s="15"/>
      <c r="GVN29" s="13"/>
      <c r="GWL29" s="15"/>
      <c r="GWO29" s="13"/>
      <c r="GXM29" s="15"/>
      <c r="GXP29" s="13"/>
      <c r="GYN29" s="15"/>
      <c r="GYQ29" s="13"/>
      <c r="GZO29" s="15"/>
      <c r="GZR29" s="13"/>
      <c r="HAP29" s="15"/>
      <c r="HAS29" s="13"/>
      <c r="HBQ29" s="15"/>
      <c r="HBT29" s="13"/>
      <c r="HCR29" s="15"/>
      <c r="HCU29" s="13"/>
      <c r="HDS29" s="15"/>
      <c r="HDV29" s="13"/>
      <c r="HET29" s="15"/>
      <c r="HEW29" s="13"/>
      <c r="HFU29" s="15"/>
      <c r="HFX29" s="13"/>
      <c r="HGV29" s="15"/>
      <c r="HGY29" s="13"/>
      <c r="HHW29" s="15"/>
      <c r="HHZ29" s="13"/>
      <c r="HIX29" s="15"/>
      <c r="HJA29" s="13"/>
      <c r="HJY29" s="15"/>
      <c r="HKB29" s="13"/>
      <c r="HKZ29" s="15"/>
      <c r="HLC29" s="13"/>
      <c r="HMA29" s="15"/>
      <c r="HMD29" s="13"/>
      <c r="HNB29" s="15"/>
      <c r="HNE29" s="13"/>
      <c r="HOC29" s="15"/>
      <c r="HOF29" s="13"/>
      <c r="HPD29" s="15"/>
      <c r="HPG29" s="13"/>
      <c r="HQE29" s="15"/>
      <c r="HQH29" s="13"/>
      <c r="HRF29" s="15"/>
      <c r="HRI29" s="13"/>
      <c r="HSG29" s="15"/>
      <c r="HSJ29" s="13"/>
      <c r="HTH29" s="15"/>
      <c r="HTK29" s="13"/>
      <c r="HUI29" s="15"/>
      <c r="HUL29" s="13"/>
      <c r="HVJ29" s="15"/>
      <c r="HVM29" s="13"/>
      <c r="HWK29" s="15"/>
      <c r="HWN29" s="13"/>
      <c r="HXL29" s="15"/>
      <c r="HXO29" s="13"/>
      <c r="HYM29" s="15"/>
      <c r="HYP29" s="13"/>
      <c r="HZN29" s="15"/>
      <c r="HZQ29" s="13"/>
      <c r="IAO29" s="15"/>
      <c r="IAR29" s="13"/>
      <c r="IBP29" s="15"/>
      <c r="IBS29" s="13"/>
      <c r="ICQ29" s="15"/>
      <c r="ICT29" s="13"/>
      <c r="IDR29" s="15"/>
      <c r="IDU29" s="13"/>
      <c r="IES29" s="15"/>
      <c r="IEV29" s="13"/>
      <c r="IFT29" s="15"/>
      <c r="IFW29" s="13"/>
      <c r="IGU29" s="15"/>
      <c r="IGX29" s="13"/>
      <c r="IHV29" s="15"/>
      <c r="IHY29" s="13"/>
      <c r="IIW29" s="15"/>
      <c r="IIZ29" s="13"/>
      <c r="IJX29" s="15"/>
      <c r="IKA29" s="13"/>
      <c r="IKY29" s="15"/>
      <c r="ILB29" s="13"/>
      <c r="ILZ29" s="15"/>
      <c r="IMC29" s="13"/>
      <c r="INA29" s="15"/>
      <c r="IND29" s="13"/>
      <c r="IOB29" s="15"/>
      <c r="IOE29" s="13"/>
      <c r="IPC29" s="15"/>
      <c r="IPF29" s="13"/>
      <c r="IQD29" s="15"/>
      <c r="IQG29" s="13"/>
      <c r="IRE29" s="15"/>
      <c r="IRH29" s="13"/>
      <c r="ISF29" s="15"/>
      <c r="ISI29" s="13"/>
      <c r="ITG29" s="15"/>
      <c r="ITJ29" s="13"/>
      <c r="IUH29" s="15"/>
      <c r="IUK29" s="13"/>
      <c r="IVI29" s="15"/>
      <c r="IVL29" s="13"/>
      <c r="IWJ29" s="15"/>
      <c r="IWM29" s="13"/>
      <c r="IXK29" s="15"/>
      <c r="IXN29" s="13"/>
      <c r="IYL29" s="15"/>
      <c r="IYO29" s="13"/>
      <c r="IZM29" s="15"/>
      <c r="IZP29" s="13"/>
      <c r="JAN29" s="15"/>
      <c r="JAQ29" s="13"/>
      <c r="JBO29" s="15"/>
      <c r="JBR29" s="13"/>
      <c r="JCP29" s="15"/>
      <c r="JCS29" s="13"/>
      <c r="JDQ29" s="15"/>
      <c r="JDT29" s="13"/>
      <c r="JER29" s="15"/>
      <c r="JEU29" s="13"/>
      <c r="JFS29" s="15"/>
      <c r="JFV29" s="13"/>
      <c r="JGT29" s="15"/>
      <c r="JGW29" s="13"/>
      <c r="JHU29" s="15"/>
      <c r="JHX29" s="13"/>
      <c r="JIV29" s="15"/>
      <c r="JIY29" s="13"/>
      <c r="JJW29" s="15"/>
      <c r="JJZ29" s="13"/>
      <c r="JKX29" s="15"/>
      <c r="JLA29" s="13"/>
      <c r="JLY29" s="15"/>
      <c r="JMB29" s="13"/>
      <c r="JMZ29" s="15"/>
      <c r="JNC29" s="13"/>
      <c r="JOA29" s="15"/>
      <c r="JOD29" s="13"/>
      <c r="JPB29" s="15"/>
      <c r="JPE29" s="13"/>
      <c r="JQC29" s="15"/>
      <c r="JQF29" s="13"/>
      <c r="JRD29" s="15"/>
      <c r="JRG29" s="13"/>
      <c r="JSE29" s="15"/>
      <c r="JSH29" s="13"/>
      <c r="JTF29" s="15"/>
      <c r="JTI29" s="13"/>
      <c r="JUG29" s="15"/>
      <c r="JUJ29" s="13"/>
      <c r="JVH29" s="15"/>
      <c r="JVK29" s="13"/>
      <c r="JWI29" s="15"/>
      <c r="JWL29" s="13"/>
      <c r="JXJ29" s="15"/>
      <c r="JXM29" s="13"/>
      <c r="JYK29" s="15"/>
      <c r="JYN29" s="13"/>
      <c r="JZL29" s="15"/>
      <c r="JZO29" s="13"/>
      <c r="KAM29" s="15"/>
      <c r="KAP29" s="13"/>
      <c r="KBN29" s="15"/>
      <c r="KBQ29" s="13"/>
      <c r="KCO29" s="15"/>
      <c r="KCR29" s="13"/>
      <c r="KDP29" s="15"/>
      <c r="KDS29" s="13"/>
      <c r="KEQ29" s="15"/>
      <c r="KET29" s="13"/>
      <c r="KFR29" s="15"/>
      <c r="KFU29" s="13"/>
      <c r="KGS29" s="15"/>
      <c r="KGV29" s="13"/>
      <c r="KHT29" s="15"/>
      <c r="KHW29" s="13"/>
      <c r="KIU29" s="15"/>
      <c r="KIX29" s="13"/>
      <c r="KJV29" s="15"/>
      <c r="KJY29" s="13"/>
      <c r="KKW29" s="15"/>
      <c r="KKZ29" s="13"/>
      <c r="KLX29" s="15"/>
      <c r="KMA29" s="13"/>
      <c r="KMY29" s="15"/>
      <c r="KNB29" s="13"/>
      <c r="KNZ29" s="15"/>
      <c r="KOC29" s="13"/>
      <c r="KPA29" s="15"/>
      <c r="KPD29" s="13"/>
      <c r="KQB29" s="15"/>
      <c r="KQE29" s="13"/>
      <c r="KRC29" s="15"/>
      <c r="KRF29" s="13"/>
      <c r="KSD29" s="15"/>
      <c r="KSG29" s="13"/>
      <c r="KTE29" s="15"/>
      <c r="KTH29" s="13"/>
      <c r="KUF29" s="15"/>
      <c r="KUI29" s="13"/>
      <c r="KVG29" s="15"/>
      <c r="KVJ29" s="13"/>
      <c r="KWH29" s="15"/>
      <c r="KWK29" s="13"/>
      <c r="KXI29" s="15"/>
      <c r="KXL29" s="13"/>
      <c r="KYJ29" s="15"/>
      <c r="KYM29" s="13"/>
      <c r="KZK29" s="15"/>
      <c r="KZN29" s="13"/>
      <c r="LAL29" s="15"/>
      <c r="LAO29" s="13"/>
      <c r="LBM29" s="15"/>
      <c r="LBP29" s="13"/>
      <c r="LCN29" s="15"/>
      <c r="LCQ29" s="13"/>
      <c r="LDO29" s="15"/>
      <c r="LDR29" s="13"/>
      <c r="LEP29" s="15"/>
      <c r="LES29" s="13"/>
      <c r="LFQ29" s="15"/>
      <c r="LFT29" s="13"/>
      <c r="LGR29" s="15"/>
      <c r="LGU29" s="13"/>
      <c r="LHS29" s="15"/>
      <c r="LHV29" s="13"/>
      <c r="LIT29" s="15"/>
      <c r="LIW29" s="13"/>
      <c r="LJU29" s="15"/>
      <c r="LJX29" s="13"/>
      <c r="LKV29" s="15"/>
      <c r="LKY29" s="13"/>
      <c r="LLW29" s="15"/>
      <c r="LLZ29" s="13"/>
      <c r="LMX29" s="15"/>
      <c r="LNA29" s="13"/>
      <c r="LNY29" s="15"/>
      <c r="LOB29" s="13"/>
      <c r="LOZ29" s="15"/>
      <c r="LPC29" s="13"/>
      <c r="LQA29" s="15"/>
      <c r="LQD29" s="13"/>
      <c r="LRB29" s="15"/>
      <c r="LRE29" s="13"/>
      <c r="LSC29" s="15"/>
      <c r="LSF29" s="13"/>
      <c r="LTD29" s="15"/>
      <c r="LTG29" s="13"/>
      <c r="LUE29" s="15"/>
      <c r="LUH29" s="13"/>
      <c r="LVF29" s="15"/>
      <c r="LVI29" s="13"/>
      <c r="LWG29" s="15"/>
      <c r="LWJ29" s="13"/>
      <c r="LXH29" s="15"/>
      <c r="LXK29" s="13"/>
      <c r="LYI29" s="15"/>
      <c r="LYL29" s="13"/>
      <c r="LZJ29" s="15"/>
      <c r="LZM29" s="13"/>
      <c r="MAK29" s="15"/>
      <c r="MAN29" s="13"/>
      <c r="MBL29" s="15"/>
      <c r="MBO29" s="13"/>
      <c r="MCM29" s="15"/>
      <c r="MCP29" s="13"/>
      <c r="MDN29" s="15"/>
      <c r="MDQ29" s="13"/>
      <c r="MEO29" s="15"/>
      <c r="MER29" s="13"/>
      <c r="MFP29" s="15"/>
      <c r="MFS29" s="13"/>
      <c r="MGQ29" s="15"/>
      <c r="MGT29" s="13"/>
      <c r="MHR29" s="15"/>
      <c r="MHU29" s="13"/>
      <c r="MIS29" s="15"/>
      <c r="MIV29" s="13"/>
      <c r="MJT29" s="15"/>
      <c r="MJW29" s="13"/>
      <c r="MKU29" s="15"/>
      <c r="MKX29" s="13"/>
      <c r="MLV29" s="15"/>
      <c r="MLY29" s="13"/>
      <c r="MMW29" s="15"/>
      <c r="MMZ29" s="13"/>
      <c r="MNX29" s="15"/>
      <c r="MOA29" s="13"/>
      <c r="MOY29" s="15"/>
      <c r="MPB29" s="13"/>
      <c r="MPZ29" s="15"/>
      <c r="MQC29" s="13"/>
      <c r="MRA29" s="15"/>
      <c r="MRD29" s="13"/>
      <c r="MSB29" s="15"/>
      <c r="MSE29" s="13"/>
      <c r="MTC29" s="15"/>
      <c r="MTF29" s="13"/>
      <c r="MUD29" s="15"/>
      <c r="MUG29" s="13"/>
      <c r="MVE29" s="15"/>
      <c r="MVH29" s="13"/>
      <c r="MWF29" s="15"/>
      <c r="MWI29" s="13"/>
      <c r="MXG29" s="15"/>
      <c r="MXJ29" s="13"/>
      <c r="MYH29" s="15"/>
      <c r="MYK29" s="13"/>
      <c r="MZI29" s="15"/>
      <c r="MZL29" s="13"/>
      <c r="NAJ29" s="15"/>
      <c r="NAM29" s="13"/>
      <c r="NBK29" s="15"/>
      <c r="NBN29" s="13"/>
      <c r="NCL29" s="15"/>
      <c r="NCO29" s="13"/>
      <c r="NDM29" s="15"/>
      <c r="NDP29" s="13"/>
      <c r="NEN29" s="15"/>
      <c r="NEQ29" s="13"/>
      <c r="NFO29" s="15"/>
      <c r="NFR29" s="13"/>
      <c r="NGP29" s="15"/>
      <c r="NGS29" s="13"/>
      <c r="NHQ29" s="15"/>
      <c r="NHT29" s="13"/>
      <c r="NIR29" s="15"/>
      <c r="NIU29" s="13"/>
      <c r="NJS29" s="15"/>
      <c r="NJV29" s="13"/>
      <c r="NKT29" s="15"/>
      <c r="NKW29" s="13"/>
      <c r="NLU29" s="15"/>
      <c r="NLX29" s="13"/>
      <c r="NMV29" s="15"/>
      <c r="NMY29" s="13"/>
      <c r="NNW29" s="15"/>
      <c r="NNZ29" s="13"/>
      <c r="NOX29" s="15"/>
      <c r="NPA29" s="13"/>
      <c r="NPY29" s="15"/>
      <c r="NQB29" s="13"/>
      <c r="NQZ29" s="15"/>
      <c r="NRC29" s="13"/>
      <c r="NSA29" s="15"/>
      <c r="NSD29" s="13"/>
      <c r="NTB29" s="15"/>
      <c r="NTE29" s="13"/>
      <c r="NUC29" s="15"/>
      <c r="NUF29" s="13"/>
      <c r="NVD29" s="15"/>
      <c r="NVG29" s="13"/>
      <c r="NWE29" s="15"/>
      <c r="NWH29" s="13"/>
      <c r="NXF29" s="15"/>
      <c r="NXI29" s="13"/>
      <c r="NYG29" s="15"/>
      <c r="NYJ29" s="13"/>
      <c r="NZH29" s="15"/>
      <c r="NZK29" s="13"/>
      <c r="OAI29" s="15"/>
      <c r="OAL29" s="13"/>
      <c r="OBJ29" s="15"/>
      <c r="OBM29" s="13"/>
      <c r="OCK29" s="15"/>
      <c r="OCN29" s="13"/>
      <c r="ODL29" s="15"/>
      <c r="ODO29" s="13"/>
      <c r="OEM29" s="15"/>
      <c r="OEP29" s="13"/>
      <c r="OFN29" s="15"/>
      <c r="OFQ29" s="13"/>
      <c r="OGO29" s="15"/>
      <c r="OGR29" s="13"/>
      <c r="OHP29" s="15"/>
      <c r="OHS29" s="13"/>
      <c r="OIQ29" s="15"/>
      <c r="OIT29" s="13"/>
      <c r="OJR29" s="15"/>
      <c r="OJU29" s="13"/>
      <c r="OKS29" s="15"/>
      <c r="OKV29" s="13"/>
      <c r="OLT29" s="15"/>
      <c r="OLW29" s="13"/>
      <c r="OMU29" s="15"/>
      <c r="OMX29" s="13"/>
      <c r="ONV29" s="15"/>
      <c r="ONY29" s="13"/>
      <c r="OOW29" s="15"/>
      <c r="OOZ29" s="13"/>
      <c r="OPX29" s="15"/>
      <c r="OQA29" s="13"/>
      <c r="OQY29" s="15"/>
      <c r="ORB29" s="13"/>
      <c r="ORZ29" s="15"/>
      <c r="OSC29" s="13"/>
      <c r="OTA29" s="15"/>
      <c r="OTD29" s="13"/>
      <c r="OUB29" s="15"/>
      <c r="OUE29" s="13"/>
      <c r="OVC29" s="15"/>
      <c r="OVF29" s="13"/>
      <c r="OWD29" s="15"/>
      <c r="OWG29" s="13"/>
      <c r="OXE29" s="15"/>
      <c r="OXH29" s="13"/>
      <c r="OYF29" s="15"/>
      <c r="OYI29" s="13"/>
      <c r="OZG29" s="15"/>
      <c r="OZJ29" s="13"/>
      <c r="PAH29" s="15"/>
      <c r="PAK29" s="13"/>
      <c r="PBI29" s="15"/>
      <c r="PBL29" s="13"/>
      <c r="PCJ29" s="15"/>
      <c r="PCM29" s="13"/>
      <c r="PDK29" s="15"/>
      <c r="PDN29" s="13"/>
      <c r="PEL29" s="15"/>
      <c r="PEO29" s="13"/>
      <c r="PFM29" s="15"/>
      <c r="PFP29" s="13"/>
      <c r="PGN29" s="15"/>
      <c r="PGQ29" s="13"/>
      <c r="PHO29" s="15"/>
      <c r="PHR29" s="13"/>
      <c r="PIP29" s="15"/>
      <c r="PIS29" s="13"/>
      <c r="PJQ29" s="15"/>
      <c r="PJT29" s="13"/>
      <c r="PKR29" s="15"/>
      <c r="PKU29" s="13"/>
      <c r="PLS29" s="15"/>
      <c r="PLV29" s="13"/>
      <c r="PMT29" s="15"/>
      <c r="PMW29" s="13"/>
      <c r="PNU29" s="15"/>
      <c r="PNX29" s="13"/>
      <c r="POV29" s="15"/>
      <c r="POY29" s="13"/>
      <c r="PPW29" s="15"/>
      <c r="PPZ29" s="13"/>
      <c r="PQX29" s="15"/>
      <c r="PRA29" s="13"/>
      <c r="PRY29" s="15"/>
      <c r="PSB29" s="13"/>
      <c r="PSZ29" s="15"/>
      <c r="PTC29" s="13"/>
      <c r="PUA29" s="15"/>
      <c r="PUD29" s="13"/>
      <c r="PVB29" s="15"/>
      <c r="PVE29" s="13"/>
      <c r="PWC29" s="15"/>
      <c r="PWF29" s="13"/>
      <c r="PXD29" s="15"/>
      <c r="PXG29" s="13"/>
      <c r="PYE29" s="15"/>
      <c r="PYH29" s="13"/>
      <c r="PZF29" s="15"/>
      <c r="PZI29" s="13"/>
      <c r="QAG29" s="15"/>
      <c r="QAJ29" s="13"/>
      <c r="QBH29" s="15"/>
      <c r="QBK29" s="13"/>
      <c r="QCI29" s="15"/>
      <c r="QCL29" s="13"/>
      <c r="QDJ29" s="15"/>
      <c r="QDM29" s="13"/>
      <c r="QEK29" s="15"/>
      <c r="QEN29" s="13"/>
      <c r="QFL29" s="15"/>
      <c r="QFO29" s="13"/>
      <c r="QGM29" s="15"/>
      <c r="QGP29" s="13"/>
      <c r="QHN29" s="15"/>
      <c r="QHQ29" s="13"/>
      <c r="QIO29" s="15"/>
      <c r="QIR29" s="13"/>
      <c r="QJP29" s="15"/>
      <c r="QJS29" s="13"/>
      <c r="QKQ29" s="15"/>
      <c r="QKT29" s="13"/>
      <c r="QLR29" s="15"/>
      <c r="QLU29" s="13"/>
      <c r="QMS29" s="15"/>
      <c r="QMV29" s="13"/>
      <c r="QNT29" s="15"/>
      <c r="QNW29" s="13"/>
      <c r="QOU29" s="15"/>
      <c r="QOX29" s="13"/>
      <c r="QPV29" s="15"/>
      <c r="QPY29" s="13"/>
      <c r="QQW29" s="15"/>
      <c r="QQZ29" s="13"/>
      <c r="QRX29" s="15"/>
      <c r="QSA29" s="13"/>
      <c r="QSY29" s="15"/>
      <c r="QTB29" s="13"/>
      <c r="QTZ29" s="15"/>
      <c r="QUC29" s="13"/>
      <c r="QVA29" s="15"/>
      <c r="QVD29" s="13"/>
      <c r="QWB29" s="15"/>
      <c r="QWE29" s="13"/>
      <c r="QXC29" s="15"/>
      <c r="QXF29" s="13"/>
      <c r="QYD29" s="15"/>
      <c r="QYG29" s="13"/>
      <c r="QZE29" s="15"/>
      <c r="QZH29" s="13"/>
      <c r="RAF29" s="15"/>
      <c r="RAI29" s="13"/>
      <c r="RBG29" s="15"/>
      <c r="RBJ29" s="13"/>
      <c r="RCH29" s="15"/>
      <c r="RCK29" s="13"/>
      <c r="RDI29" s="15"/>
      <c r="RDL29" s="13"/>
      <c r="REJ29" s="15"/>
      <c r="REM29" s="13"/>
      <c r="RFK29" s="15"/>
      <c r="RFN29" s="13"/>
      <c r="RGL29" s="15"/>
      <c r="RGO29" s="13"/>
      <c r="RHM29" s="15"/>
      <c r="RHP29" s="13"/>
      <c r="RIN29" s="15"/>
      <c r="RIQ29" s="13"/>
      <c r="RJO29" s="15"/>
      <c r="RJR29" s="13"/>
      <c r="RKP29" s="15"/>
      <c r="RKS29" s="13"/>
      <c r="RLQ29" s="15"/>
      <c r="RLT29" s="13"/>
      <c r="RMR29" s="15"/>
      <c r="RMU29" s="13"/>
      <c r="RNS29" s="15"/>
      <c r="RNV29" s="13"/>
      <c r="ROT29" s="15"/>
      <c r="ROW29" s="13"/>
      <c r="RPU29" s="15"/>
      <c r="RPX29" s="13"/>
      <c r="RQV29" s="15"/>
      <c r="RQY29" s="13"/>
      <c r="RRW29" s="15"/>
      <c r="RRZ29" s="13"/>
      <c r="RSX29" s="15"/>
      <c r="RTA29" s="13"/>
      <c r="RTY29" s="15"/>
      <c r="RUB29" s="13"/>
      <c r="RUZ29" s="15"/>
      <c r="RVC29" s="13"/>
      <c r="RWA29" s="15"/>
      <c r="RWD29" s="13"/>
      <c r="RXB29" s="15"/>
      <c r="RXE29" s="13"/>
      <c r="RYC29" s="15"/>
      <c r="RYF29" s="13"/>
      <c r="RZD29" s="15"/>
      <c r="RZG29" s="13"/>
      <c r="SAE29" s="15"/>
      <c r="SAH29" s="13"/>
      <c r="SBF29" s="15"/>
      <c r="SBI29" s="13"/>
      <c r="SCG29" s="15"/>
      <c r="SCJ29" s="13"/>
      <c r="SDH29" s="15"/>
      <c r="SDK29" s="13"/>
      <c r="SEI29" s="15"/>
      <c r="SEL29" s="13"/>
      <c r="SFJ29" s="15"/>
      <c r="SFM29" s="13"/>
      <c r="SGK29" s="15"/>
      <c r="SGN29" s="13"/>
      <c r="SHL29" s="15"/>
      <c r="SHO29" s="13"/>
      <c r="SIM29" s="15"/>
      <c r="SIP29" s="13"/>
      <c r="SJN29" s="15"/>
      <c r="SJQ29" s="13"/>
      <c r="SKO29" s="15"/>
      <c r="SKR29" s="13"/>
      <c r="SLP29" s="15"/>
      <c r="SLS29" s="13"/>
      <c r="SMQ29" s="15"/>
      <c r="SMT29" s="13"/>
      <c r="SNR29" s="15"/>
      <c r="SNU29" s="13"/>
      <c r="SOS29" s="15"/>
      <c r="SOV29" s="13"/>
      <c r="SPT29" s="15"/>
      <c r="SPW29" s="13"/>
      <c r="SQU29" s="15"/>
      <c r="SQX29" s="13"/>
      <c r="SRV29" s="15"/>
      <c r="SRY29" s="13"/>
      <c r="SSW29" s="15"/>
      <c r="SSZ29" s="13"/>
      <c r="STX29" s="15"/>
      <c r="SUA29" s="13"/>
      <c r="SUY29" s="15"/>
      <c r="SVB29" s="13"/>
      <c r="SVZ29" s="15"/>
      <c r="SWC29" s="13"/>
      <c r="SXA29" s="15"/>
      <c r="SXD29" s="13"/>
      <c r="SYB29" s="15"/>
      <c r="SYE29" s="13"/>
      <c r="SZC29" s="15"/>
      <c r="SZF29" s="13"/>
      <c r="TAD29" s="15"/>
      <c r="TAG29" s="13"/>
      <c r="TBE29" s="15"/>
      <c r="TBH29" s="13"/>
      <c r="TCF29" s="15"/>
      <c r="TCI29" s="13"/>
      <c r="TDG29" s="15"/>
      <c r="TDJ29" s="13"/>
      <c r="TEH29" s="15"/>
      <c r="TEK29" s="13"/>
      <c r="TFI29" s="15"/>
      <c r="TFL29" s="13"/>
      <c r="TGJ29" s="15"/>
      <c r="TGM29" s="13"/>
      <c r="THK29" s="15"/>
      <c r="THN29" s="13"/>
      <c r="TIL29" s="15"/>
      <c r="TIO29" s="13"/>
      <c r="TJM29" s="15"/>
      <c r="TJP29" s="13"/>
      <c r="TKN29" s="15"/>
      <c r="TKQ29" s="13"/>
      <c r="TLO29" s="15"/>
      <c r="TLR29" s="13"/>
      <c r="TMP29" s="15"/>
      <c r="TMS29" s="13"/>
      <c r="TNQ29" s="15"/>
      <c r="TNT29" s="13"/>
      <c r="TOR29" s="15"/>
      <c r="TOU29" s="13"/>
      <c r="TPS29" s="15"/>
      <c r="TPV29" s="13"/>
      <c r="TQT29" s="15"/>
      <c r="TQW29" s="13"/>
      <c r="TRU29" s="15"/>
      <c r="TRX29" s="13"/>
      <c r="TSV29" s="15"/>
      <c r="TSY29" s="13"/>
      <c r="TTW29" s="15"/>
      <c r="TTZ29" s="13"/>
      <c r="TUX29" s="15"/>
      <c r="TVA29" s="13"/>
      <c r="TVY29" s="15"/>
      <c r="TWB29" s="13"/>
      <c r="TWZ29" s="15"/>
      <c r="TXC29" s="13"/>
      <c r="TYA29" s="15"/>
      <c r="TYD29" s="13"/>
      <c r="TZB29" s="15"/>
      <c r="TZE29" s="13"/>
      <c r="UAC29" s="15"/>
      <c r="UAF29" s="13"/>
      <c r="UBD29" s="15"/>
      <c r="UBG29" s="13"/>
      <c r="UCE29" s="15"/>
      <c r="UCH29" s="13"/>
      <c r="UDF29" s="15"/>
      <c r="UDI29" s="13"/>
      <c r="UEG29" s="15"/>
      <c r="UEJ29" s="13"/>
      <c r="UFH29" s="15"/>
      <c r="UFK29" s="13"/>
      <c r="UGI29" s="15"/>
      <c r="UGL29" s="13"/>
      <c r="UHJ29" s="15"/>
      <c r="UHM29" s="13"/>
      <c r="UIK29" s="15"/>
      <c r="UIN29" s="13"/>
      <c r="UJL29" s="15"/>
      <c r="UJO29" s="13"/>
      <c r="UKM29" s="15"/>
      <c r="UKP29" s="13"/>
      <c r="ULN29" s="15"/>
      <c r="ULQ29" s="13"/>
      <c r="UMO29" s="15"/>
      <c r="UMR29" s="13"/>
      <c r="UNP29" s="15"/>
      <c r="UNS29" s="13"/>
      <c r="UOQ29" s="15"/>
      <c r="UOT29" s="13"/>
      <c r="UPR29" s="15"/>
      <c r="UPU29" s="13"/>
      <c r="UQS29" s="15"/>
      <c r="UQV29" s="13"/>
      <c r="URT29" s="15"/>
      <c r="URW29" s="13"/>
      <c r="USU29" s="15"/>
      <c r="USX29" s="13"/>
      <c r="UTV29" s="15"/>
      <c r="UTY29" s="13"/>
      <c r="UUW29" s="15"/>
      <c r="UUZ29" s="13"/>
      <c r="UVX29" s="15"/>
      <c r="UWA29" s="13"/>
      <c r="UWY29" s="15"/>
      <c r="UXB29" s="13"/>
      <c r="UXZ29" s="15"/>
      <c r="UYC29" s="13"/>
      <c r="UZA29" s="15"/>
      <c r="UZD29" s="13"/>
      <c r="VAB29" s="15"/>
      <c r="VAE29" s="13"/>
      <c r="VBC29" s="15"/>
      <c r="VBF29" s="13"/>
      <c r="VCD29" s="15"/>
      <c r="VCG29" s="13"/>
      <c r="VDE29" s="15"/>
      <c r="VDH29" s="13"/>
      <c r="VEF29" s="15"/>
      <c r="VEI29" s="13"/>
      <c r="VFG29" s="15"/>
      <c r="VFJ29" s="13"/>
      <c r="VGH29" s="15"/>
      <c r="VGK29" s="13"/>
      <c r="VHI29" s="15"/>
      <c r="VHL29" s="13"/>
      <c r="VIJ29" s="15"/>
      <c r="VIM29" s="13"/>
      <c r="VJK29" s="15"/>
      <c r="VJN29" s="13"/>
      <c r="VKL29" s="15"/>
      <c r="VKO29" s="13"/>
      <c r="VLM29" s="15"/>
      <c r="VLP29" s="13"/>
      <c r="VMN29" s="15"/>
      <c r="VMQ29" s="13"/>
      <c r="VNO29" s="15"/>
      <c r="VNR29" s="13"/>
      <c r="VOP29" s="15"/>
      <c r="VOS29" s="13"/>
      <c r="VPQ29" s="15"/>
      <c r="VPT29" s="13"/>
      <c r="VQR29" s="15"/>
      <c r="VQU29" s="13"/>
      <c r="VRS29" s="15"/>
      <c r="VRV29" s="13"/>
      <c r="VST29" s="15"/>
      <c r="VSW29" s="13"/>
      <c r="VTU29" s="15"/>
      <c r="VTX29" s="13"/>
      <c r="VUV29" s="15"/>
      <c r="VUY29" s="13"/>
      <c r="VVW29" s="15"/>
      <c r="VVZ29" s="13"/>
      <c r="VWX29" s="15"/>
      <c r="VXA29" s="13"/>
      <c r="VXY29" s="15"/>
      <c r="VYB29" s="13"/>
      <c r="VYZ29" s="15"/>
      <c r="VZC29" s="13"/>
      <c r="WAA29" s="15"/>
      <c r="WAD29" s="13"/>
      <c r="WBB29" s="15"/>
      <c r="WBE29" s="13"/>
      <c r="WCC29" s="15"/>
      <c r="WCF29" s="13"/>
      <c r="WDD29" s="15"/>
      <c r="WDG29" s="13"/>
      <c r="WEE29" s="15"/>
      <c r="WEH29" s="13"/>
      <c r="WFF29" s="15"/>
      <c r="WFI29" s="13"/>
      <c r="WGG29" s="15"/>
      <c r="WGJ29" s="13"/>
      <c r="WHH29" s="15"/>
      <c r="WHK29" s="13"/>
      <c r="WII29" s="15"/>
      <c r="WIL29" s="13"/>
      <c r="WJJ29" s="15"/>
      <c r="WJM29" s="13"/>
      <c r="WKK29" s="15"/>
      <c r="WKN29" s="13"/>
      <c r="WLL29" s="15"/>
      <c r="WLO29" s="13"/>
      <c r="WMM29" s="15"/>
      <c r="WMP29" s="13"/>
      <c r="WNN29" s="15"/>
      <c r="WNQ29" s="13"/>
      <c r="WOO29" s="15"/>
      <c r="WOR29" s="13"/>
      <c r="WPP29" s="15"/>
      <c r="WPS29" s="13"/>
      <c r="WQQ29" s="15"/>
      <c r="WQT29" s="13"/>
      <c r="WRR29" s="15"/>
      <c r="WRU29" s="13"/>
      <c r="WSS29" s="15"/>
      <c r="WSV29" s="13"/>
      <c r="WTT29" s="15"/>
      <c r="WTW29" s="13"/>
      <c r="WUU29" s="15"/>
      <c r="WUX29" s="13"/>
      <c r="WVV29" s="15"/>
      <c r="WVY29" s="13"/>
      <c r="WWW29" s="15"/>
      <c r="WWZ29" s="13"/>
      <c r="WXX29" s="15"/>
      <c r="WYA29" s="13"/>
      <c r="WYY29" s="15"/>
      <c r="WZB29" s="13"/>
      <c r="WZZ29" s="15"/>
      <c r="XAC29" s="13"/>
      <c r="XBA29" s="15"/>
      <c r="XBD29" s="13"/>
      <c r="XCB29" s="15"/>
      <c r="XCE29" s="13"/>
      <c r="XDC29" s="15"/>
      <c r="XDF29" s="13"/>
      <c r="XED29" s="15"/>
      <c r="XEG29" s="13"/>
    </row>
    <row r="30" spans="1:1022 1025:2048 2051:3050 3074:4076 4100:5102 5126:6128 6152:7154 7178:8180 8204:9206 9230:10232 10256:11258 11282:12284 12308:13310 13334:14336 14360:15359 15362:16361" x14ac:dyDescent="0.2">
      <c r="A30" s="3" t="s">
        <v>71</v>
      </c>
      <c r="C30" s="3">
        <v>7500000</v>
      </c>
      <c r="E30" s="3">
        <v>280140053274</v>
      </c>
      <c r="G30" s="3">
        <v>996784828500</v>
      </c>
      <c r="I30" s="3">
        <v>0</v>
      </c>
      <c r="K30" s="3">
        <v>0</v>
      </c>
      <c r="M30" s="3">
        <v>0</v>
      </c>
      <c r="O30" s="3">
        <v>0</v>
      </c>
      <c r="Q30" s="3">
        <v>7500000</v>
      </c>
      <c r="S30" s="3">
        <v>179690</v>
      </c>
      <c r="U30" s="3">
        <v>280140053274</v>
      </c>
      <c r="W30" s="3">
        <v>1337257472250</v>
      </c>
      <c r="Y30" s="1">
        <v>3.8651008202707796E-2</v>
      </c>
    </row>
    <row r="31" spans="1:1022 1025:2048 2051:3050 3074:4076 4100:5102 5126:6128 6152:7154 7178:8180 8204:9206 9230:10232 10256:11258 11282:12284 12308:13310 13334:14336 14360:15359 15362:16361" ht="21" x14ac:dyDescent="0.2">
      <c r="A31" s="13" t="s">
        <v>72</v>
      </c>
      <c r="C31" s="3">
        <v>7491622</v>
      </c>
      <c r="E31" s="3">
        <v>216383563793</v>
      </c>
      <c r="G31" s="3">
        <v>375053059525.159</v>
      </c>
      <c r="I31" s="3">
        <v>2008378</v>
      </c>
      <c r="K31" s="3">
        <v>155519397545</v>
      </c>
      <c r="M31" s="3">
        <v>0</v>
      </c>
      <c r="O31" s="3">
        <v>0</v>
      </c>
      <c r="Q31" s="3">
        <v>9500000</v>
      </c>
      <c r="S31" s="3">
        <v>75680</v>
      </c>
      <c r="U31" s="3">
        <v>371902961338</v>
      </c>
      <c r="W31" s="3">
        <v>713402439200</v>
      </c>
      <c r="Y31" s="1">
        <v>2.0619606995320682E-2</v>
      </c>
      <c r="AX31" s="15"/>
      <c r="BA31" s="13"/>
      <c r="BY31" s="15"/>
      <c r="CB31" s="13"/>
      <c r="CZ31" s="15"/>
      <c r="DC31" s="13"/>
      <c r="EA31" s="15"/>
      <c r="ED31" s="13"/>
      <c r="FB31" s="15"/>
      <c r="FE31" s="13"/>
      <c r="GC31" s="15"/>
      <c r="GF31" s="13"/>
      <c r="HD31" s="15"/>
      <c r="HG31" s="13"/>
      <c r="IE31" s="15"/>
      <c r="IH31" s="13"/>
      <c r="JF31" s="15"/>
      <c r="JI31" s="13"/>
      <c r="KG31" s="15"/>
      <c r="KJ31" s="13"/>
      <c r="LH31" s="15"/>
      <c r="LK31" s="13"/>
      <c r="MI31" s="15"/>
      <c r="ML31" s="13"/>
      <c r="NJ31" s="15"/>
      <c r="NM31" s="13"/>
      <c r="OK31" s="15"/>
      <c r="ON31" s="13"/>
      <c r="PL31" s="15"/>
      <c r="PO31" s="13"/>
      <c r="QM31" s="15"/>
      <c r="QP31" s="13"/>
      <c r="RN31" s="15"/>
      <c r="RQ31" s="13"/>
      <c r="SO31" s="15"/>
      <c r="SR31" s="13"/>
      <c r="TP31" s="15"/>
      <c r="TS31" s="13"/>
      <c r="UQ31" s="15"/>
      <c r="UT31" s="13"/>
      <c r="VR31" s="15"/>
      <c r="VU31" s="13"/>
      <c r="WS31" s="15"/>
      <c r="WV31" s="13"/>
      <c r="XT31" s="15"/>
      <c r="XW31" s="13"/>
      <c r="YU31" s="15"/>
      <c r="YX31" s="13"/>
      <c r="ZV31" s="15"/>
      <c r="ZY31" s="13"/>
      <c r="AAW31" s="15"/>
      <c r="AAZ31" s="13"/>
      <c r="ABX31" s="15"/>
      <c r="ACA31" s="13"/>
      <c r="ACY31" s="15"/>
      <c r="ADB31" s="13"/>
      <c r="ADZ31" s="15"/>
      <c r="AEC31" s="13"/>
      <c r="AFA31" s="15"/>
      <c r="AFD31" s="13"/>
      <c r="AGB31" s="15"/>
      <c r="AGE31" s="13"/>
      <c r="AHC31" s="15"/>
      <c r="AHF31" s="13"/>
      <c r="AID31" s="15"/>
      <c r="AIG31" s="13"/>
      <c r="AJE31" s="15"/>
      <c r="AJH31" s="13"/>
      <c r="AKF31" s="15"/>
      <c r="AKI31" s="13"/>
      <c r="ALG31" s="15"/>
      <c r="ALJ31" s="13"/>
      <c r="AMH31" s="15"/>
      <c r="AMK31" s="13"/>
      <c r="ANI31" s="15"/>
      <c r="ANL31" s="13"/>
      <c r="AOJ31" s="15"/>
      <c r="AOM31" s="13"/>
      <c r="APK31" s="15"/>
      <c r="APN31" s="13"/>
      <c r="AQL31" s="15"/>
      <c r="AQO31" s="13"/>
      <c r="ARM31" s="15"/>
      <c r="ARP31" s="13"/>
      <c r="ASN31" s="15"/>
      <c r="ASQ31" s="13"/>
      <c r="ATO31" s="15"/>
      <c r="ATR31" s="13"/>
      <c r="AUP31" s="15"/>
      <c r="AUS31" s="13"/>
      <c r="AVQ31" s="15"/>
      <c r="AVT31" s="13"/>
      <c r="AWR31" s="15"/>
      <c r="AWU31" s="13"/>
      <c r="AXS31" s="15"/>
      <c r="AXV31" s="13"/>
      <c r="AYT31" s="15"/>
      <c r="AYW31" s="13"/>
      <c r="AZU31" s="15"/>
      <c r="AZX31" s="13"/>
      <c r="BAV31" s="15"/>
      <c r="BAY31" s="13"/>
      <c r="BBW31" s="15"/>
      <c r="BBZ31" s="13"/>
      <c r="BCX31" s="15"/>
      <c r="BDA31" s="13"/>
      <c r="BDY31" s="15"/>
      <c r="BEB31" s="13"/>
      <c r="BEZ31" s="15"/>
      <c r="BFC31" s="13"/>
      <c r="BGA31" s="15"/>
      <c r="BGD31" s="13"/>
      <c r="BHB31" s="15"/>
      <c r="BHE31" s="13"/>
      <c r="BIC31" s="15"/>
      <c r="BIF31" s="13"/>
      <c r="BJD31" s="15"/>
      <c r="BJG31" s="13"/>
      <c r="BKE31" s="15"/>
      <c r="BKH31" s="13"/>
      <c r="BLF31" s="15"/>
      <c r="BLI31" s="13"/>
      <c r="BMG31" s="15"/>
      <c r="BMJ31" s="13"/>
      <c r="BNH31" s="15"/>
      <c r="BNK31" s="13"/>
      <c r="BOI31" s="15"/>
      <c r="BOL31" s="13"/>
      <c r="BPJ31" s="15"/>
      <c r="BPM31" s="13"/>
      <c r="BQK31" s="15"/>
      <c r="BQN31" s="13"/>
      <c r="BRL31" s="15"/>
      <c r="BRO31" s="13"/>
      <c r="BSM31" s="15"/>
      <c r="BSP31" s="13"/>
      <c r="BTN31" s="15"/>
      <c r="BTQ31" s="13"/>
      <c r="BUO31" s="15"/>
      <c r="BUR31" s="13"/>
      <c r="BVP31" s="15"/>
      <c r="BVS31" s="13"/>
      <c r="BWQ31" s="15"/>
      <c r="BWT31" s="13"/>
      <c r="BXR31" s="15"/>
      <c r="BXU31" s="13"/>
      <c r="BYS31" s="15"/>
      <c r="BYV31" s="13"/>
      <c r="BZT31" s="15"/>
      <c r="BZW31" s="13"/>
      <c r="CAU31" s="15"/>
      <c r="CAX31" s="13"/>
      <c r="CBV31" s="15"/>
      <c r="CBY31" s="13"/>
      <c r="CCW31" s="15"/>
      <c r="CCZ31" s="13"/>
      <c r="CDX31" s="15"/>
      <c r="CEA31" s="13"/>
      <c r="CEY31" s="15"/>
      <c r="CFB31" s="13"/>
      <c r="CFZ31" s="15"/>
      <c r="CGC31" s="13"/>
      <c r="CHA31" s="15"/>
      <c r="CHD31" s="13"/>
      <c r="CIB31" s="15"/>
      <c r="CIE31" s="13"/>
      <c r="CJC31" s="15"/>
      <c r="CJF31" s="13"/>
      <c r="CKD31" s="15"/>
      <c r="CKG31" s="13"/>
      <c r="CLE31" s="15"/>
      <c r="CLH31" s="13"/>
      <c r="CMF31" s="15"/>
      <c r="CMI31" s="13"/>
      <c r="CNG31" s="15"/>
      <c r="CNJ31" s="13"/>
      <c r="COH31" s="15"/>
      <c r="COK31" s="13"/>
      <c r="CPI31" s="15"/>
      <c r="CPL31" s="13"/>
      <c r="CQJ31" s="15"/>
      <c r="CQM31" s="13"/>
      <c r="CRK31" s="15"/>
      <c r="CRN31" s="13"/>
      <c r="CSL31" s="15"/>
      <c r="CSO31" s="13"/>
      <c r="CTM31" s="15"/>
      <c r="CTP31" s="13"/>
      <c r="CUN31" s="15"/>
      <c r="CUQ31" s="13"/>
      <c r="CVO31" s="15"/>
      <c r="CVR31" s="13"/>
      <c r="CWP31" s="15"/>
      <c r="CWS31" s="13"/>
      <c r="CXQ31" s="15"/>
      <c r="CXT31" s="13"/>
      <c r="CYR31" s="15"/>
      <c r="CYU31" s="13"/>
      <c r="CZS31" s="15"/>
      <c r="CZV31" s="13"/>
      <c r="DAT31" s="15"/>
      <c r="DAW31" s="13"/>
      <c r="DBU31" s="15"/>
      <c r="DBX31" s="13"/>
      <c r="DCV31" s="15"/>
      <c r="DCY31" s="13"/>
      <c r="DDW31" s="15"/>
      <c r="DDZ31" s="13"/>
      <c r="DEX31" s="15"/>
      <c r="DFA31" s="13"/>
      <c r="DFY31" s="15"/>
      <c r="DGB31" s="13"/>
      <c r="DGZ31" s="15"/>
      <c r="DHC31" s="13"/>
      <c r="DIA31" s="15"/>
      <c r="DID31" s="13"/>
      <c r="DJB31" s="15"/>
      <c r="DJE31" s="13"/>
      <c r="DKC31" s="15"/>
      <c r="DKF31" s="13"/>
      <c r="DLD31" s="15"/>
      <c r="DLG31" s="13"/>
      <c r="DME31" s="15"/>
      <c r="DMH31" s="13"/>
      <c r="DNF31" s="15"/>
      <c r="DNI31" s="13"/>
      <c r="DOG31" s="15"/>
      <c r="DOJ31" s="13"/>
      <c r="DPH31" s="15"/>
      <c r="DPK31" s="13"/>
      <c r="DQI31" s="15"/>
      <c r="DQL31" s="13"/>
      <c r="DRJ31" s="15"/>
      <c r="DRM31" s="13"/>
      <c r="DSK31" s="15"/>
      <c r="DSN31" s="13"/>
      <c r="DTL31" s="15"/>
      <c r="DTO31" s="13"/>
      <c r="DUM31" s="15"/>
      <c r="DUP31" s="13"/>
      <c r="DVN31" s="15"/>
      <c r="DVQ31" s="13"/>
      <c r="DWO31" s="15"/>
      <c r="DWR31" s="13"/>
      <c r="DXP31" s="15"/>
      <c r="DXS31" s="13"/>
      <c r="DYQ31" s="15"/>
      <c r="DYT31" s="13"/>
      <c r="DZR31" s="15"/>
      <c r="DZU31" s="13"/>
      <c r="EAS31" s="15"/>
      <c r="EAV31" s="13"/>
      <c r="EBT31" s="15"/>
      <c r="EBW31" s="13"/>
      <c r="ECU31" s="15"/>
      <c r="ECX31" s="13"/>
      <c r="EDV31" s="15"/>
      <c r="EDY31" s="13"/>
      <c r="EEW31" s="15"/>
      <c r="EEZ31" s="13"/>
      <c r="EFX31" s="15"/>
      <c r="EGA31" s="13"/>
      <c r="EGY31" s="15"/>
      <c r="EHB31" s="13"/>
      <c r="EHZ31" s="15"/>
      <c r="EIC31" s="13"/>
      <c r="EJA31" s="15"/>
      <c r="EJD31" s="13"/>
      <c r="EKB31" s="15"/>
      <c r="EKE31" s="13"/>
      <c r="ELC31" s="15"/>
      <c r="ELF31" s="13"/>
      <c r="EMD31" s="15"/>
      <c r="EMG31" s="13"/>
      <c r="ENE31" s="15"/>
      <c r="ENH31" s="13"/>
      <c r="EOF31" s="15"/>
      <c r="EOI31" s="13"/>
      <c r="EPG31" s="15"/>
      <c r="EPJ31" s="13"/>
      <c r="EQH31" s="15"/>
      <c r="EQK31" s="13"/>
      <c r="ERI31" s="15"/>
      <c r="ERL31" s="13"/>
      <c r="ESJ31" s="15"/>
      <c r="ESM31" s="13"/>
      <c r="ETK31" s="15"/>
      <c r="ETN31" s="13"/>
      <c r="EUL31" s="15"/>
      <c r="EUO31" s="13"/>
      <c r="EVM31" s="15"/>
      <c r="EVP31" s="13"/>
      <c r="EWN31" s="15"/>
      <c r="EWQ31" s="13"/>
      <c r="EXO31" s="15"/>
      <c r="EXR31" s="13"/>
      <c r="EYP31" s="15"/>
      <c r="EYS31" s="13"/>
      <c r="EZQ31" s="15"/>
      <c r="EZT31" s="13"/>
      <c r="FAR31" s="15"/>
      <c r="FAU31" s="13"/>
      <c r="FBS31" s="15"/>
      <c r="FBV31" s="13"/>
      <c r="FCT31" s="15"/>
      <c r="FCW31" s="13"/>
      <c r="FDU31" s="15"/>
      <c r="FDX31" s="13"/>
      <c r="FEV31" s="15"/>
      <c r="FEY31" s="13"/>
      <c r="FFW31" s="15"/>
      <c r="FFZ31" s="13"/>
      <c r="FGX31" s="15"/>
      <c r="FHA31" s="13"/>
      <c r="FHY31" s="15"/>
      <c r="FIB31" s="13"/>
      <c r="FIZ31" s="15"/>
      <c r="FJC31" s="13"/>
      <c r="FKA31" s="15"/>
      <c r="FKD31" s="13"/>
      <c r="FLB31" s="15"/>
      <c r="FLE31" s="13"/>
      <c r="FMC31" s="15"/>
      <c r="FMF31" s="13"/>
      <c r="FND31" s="15"/>
      <c r="FNG31" s="13"/>
      <c r="FOE31" s="15"/>
      <c r="FOH31" s="13"/>
      <c r="FPF31" s="15"/>
      <c r="FPI31" s="13"/>
      <c r="FQG31" s="15"/>
      <c r="FQJ31" s="13"/>
      <c r="FRH31" s="15"/>
      <c r="FRK31" s="13"/>
      <c r="FSI31" s="15"/>
      <c r="FSL31" s="13"/>
      <c r="FTJ31" s="15"/>
      <c r="FTM31" s="13"/>
      <c r="FUK31" s="15"/>
      <c r="FUN31" s="13"/>
      <c r="FVL31" s="15"/>
      <c r="FVO31" s="13"/>
      <c r="FWM31" s="15"/>
      <c r="FWP31" s="13"/>
      <c r="FXN31" s="15"/>
      <c r="FXQ31" s="13"/>
      <c r="FYO31" s="15"/>
      <c r="FYR31" s="13"/>
      <c r="FZP31" s="15"/>
      <c r="FZS31" s="13"/>
      <c r="GAQ31" s="15"/>
      <c r="GAT31" s="13"/>
      <c r="GBR31" s="15"/>
      <c r="GBU31" s="13"/>
      <c r="GCS31" s="15"/>
      <c r="GCV31" s="13"/>
      <c r="GDT31" s="15"/>
      <c r="GDW31" s="13"/>
      <c r="GEU31" s="15"/>
      <c r="GEX31" s="13"/>
      <c r="GFV31" s="15"/>
      <c r="GFY31" s="13"/>
      <c r="GGW31" s="15"/>
      <c r="GGZ31" s="13"/>
      <c r="GHX31" s="15"/>
      <c r="GIA31" s="13"/>
      <c r="GIY31" s="15"/>
      <c r="GJB31" s="13"/>
      <c r="GJZ31" s="15"/>
      <c r="GKC31" s="13"/>
      <c r="GLA31" s="15"/>
      <c r="GLD31" s="13"/>
      <c r="GMB31" s="15"/>
      <c r="GME31" s="13"/>
      <c r="GNC31" s="15"/>
      <c r="GNF31" s="13"/>
      <c r="GOD31" s="15"/>
      <c r="GOG31" s="13"/>
      <c r="GPE31" s="15"/>
      <c r="GPH31" s="13"/>
      <c r="GQF31" s="15"/>
      <c r="GQI31" s="13"/>
      <c r="GRG31" s="15"/>
      <c r="GRJ31" s="13"/>
      <c r="GSH31" s="15"/>
      <c r="GSK31" s="13"/>
      <c r="GTI31" s="15"/>
      <c r="GTL31" s="13"/>
      <c r="GUJ31" s="15"/>
      <c r="GUM31" s="13"/>
      <c r="GVK31" s="15"/>
      <c r="GVN31" s="13"/>
      <c r="GWL31" s="15"/>
      <c r="GWO31" s="13"/>
      <c r="GXM31" s="15"/>
      <c r="GXP31" s="13"/>
      <c r="GYN31" s="15"/>
      <c r="GYQ31" s="13"/>
      <c r="GZO31" s="15"/>
      <c r="GZR31" s="13"/>
      <c r="HAP31" s="15"/>
      <c r="HAS31" s="13"/>
      <c r="HBQ31" s="15"/>
      <c r="HBT31" s="13"/>
      <c r="HCR31" s="15"/>
      <c r="HCU31" s="13"/>
      <c r="HDS31" s="15"/>
      <c r="HDV31" s="13"/>
      <c r="HET31" s="15"/>
      <c r="HEW31" s="13"/>
      <c r="HFU31" s="15"/>
      <c r="HFX31" s="13"/>
      <c r="HGV31" s="15"/>
      <c r="HGY31" s="13"/>
      <c r="HHW31" s="15"/>
      <c r="HHZ31" s="13"/>
      <c r="HIX31" s="15"/>
      <c r="HJA31" s="13"/>
      <c r="HJY31" s="15"/>
      <c r="HKB31" s="13"/>
      <c r="HKZ31" s="15"/>
      <c r="HLC31" s="13"/>
      <c r="HMA31" s="15"/>
      <c r="HMD31" s="13"/>
      <c r="HNB31" s="15"/>
      <c r="HNE31" s="13"/>
      <c r="HOC31" s="15"/>
      <c r="HOF31" s="13"/>
      <c r="HPD31" s="15"/>
      <c r="HPG31" s="13"/>
      <c r="HQE31" s="15"/>
      <c r="HQH31" s="13"/>
      <c r="HRF31" s="15"/>
      <c r="HRI31" s="13"/>
      <c r="HSG31" s="15"/>
      <c r="HSJ31" s="13"/>
      <c r="HTH31" s="15"/>
      <c r="HTK31" s="13"/>
      <c r="HUI31" s="15"/>
      <c r="HUL31" s="13"/>
      <c r="HVJ31" s="15"/>
      <c r="HVM31" s="13"/>
      <c r="HWK31" s="15"/>
      <c r="HWN31" s="13"/>
      <c r="HXL31" s="15"/>
      <c r="HXO31" s="13"/>
      <c r="HYM31" s="15"/>
      <c r="HYP31" s="13"/>
      <c r="HZN31" s="15"/>
      <c r="HZQ31" s="13"/>
      <c r="IAO31" s="15"/>
      <c r="IAR31" s="13"/>
      <c r="IBP31" s="15"/>
      <c r="IBS31" s="13"/>
      <c r="ICQ31" s="15"/>
      <c r="ICT31" s="13"/>
      <c r="IDR31" s="15"/>
      <c r="IDU31" s="13"/>
      <c r="IES31" s="15"/>
      <c r="IEV31" s="13"/>
      <c r="IFT31" s="15"/>
      <c r="IFW31" s="13"/>
      <c r="IGU31" s="15"/>
      <c r="IGX31" s="13"/>
      <c r="IHV31" s="15"/>
      <c r="IHY31" s="13"/>
      <c r="IIW31" s="15"/>
      <c r="IIZ31" s="13"/>
      <c r="IJX31" s="15"/>
      <c r="IKA31" s="13"/>
      <c r="IKY31" s="15"/>
      <c r="ILB31" s="13"/>
      <c r="ILZ31" s="15"/>
      <c r="IMC31" s="13"/>
      <c r="INA31" s="15"/>
      <c r="IND31" s="13"/>
      <c r="IOB31" s="15"/>
      <c r="IOE31" s="13"/>
      <c r="IPC31" s="15"/>
      <c r="IPF31" s="13"/>
      <c r="IQD31" s="15"/>
      <c r="IQG31" s="13"/>
      <c r="IRE31" s="15"/>
      <c r="IRH31" s="13"/>
      <c r="ISF31" s="15"/>
      <c r="ISI31" s="13"/>
      <c r="ITG31" s="15"/>
      <c r="ITJ31" s="13"/>
      <c r="IUH31" s="15"/>
      <c r="IUK31" s="13"/>
      <c r="IVI31" s="15"/>
      <c r="IVL31" s="13"/>
      <c r="IWJ31" s="15"/>
      <c r="IWM31" s="13"/>
      <c r="IXK31" s="15"/>
      <c r="IXN31" s="13"/>
      <c r="IYL31" s="15"/>
      <c r="IYO31" s="13"/>
      <c r="IZM31" s="15"/>
      <c r="IZP31" s="13"/>
      <c r="JAN31" s="15"/>
      <c r="JAQ31" s="13"/>
      <c r="JBO31" s="15"/>
      <c r="JBR31" s="13"/>
      <c r="JCP31" s="15"/>
      <c r="JCS31" s="13"/>
      <c r="JDQ31" s="15"/>
      <c r="JDT31" s="13"/>
      <c r="JER31" s="15"/>
      <c r="JEU31" s="13"/>
      <c r="JFS31" s="15"/>
      <c r="JFV31" s="13"/>
      <c r="JGT31" s="15"/>
      <c r="JGW31" s="13"/>
      <c r="JHU31" s="15"/>
      <c r="JHX31" s="13"/>
      <c r="JIV31" s="15"/>
      <c r="JIY31" s="13"/>
      <c r="JJW31" s="15"/>
      <c r="JJZ31" s="13"/>
      <c r="JKX31" s="15"/>
      <c r="JLA31" s="13"/>
      <c r="JLY31" s="15"/>
      <c r="JMB31" s="13"/>
      <c r="JMZ31" s="15"/>
      <c r="JNC31" s="13"/>
      <c r="JOA31" s="15"/>
      <c r="JOD31" s="13"/>
      <c r="JPB31" s="15"/>
      <c r="JPE31" s="13"/>
      <c r="JQC31" s="15"/>
      <c r="JQF31" s="13"/>
      <c r="JRD31" s="15"/>
      <c r="JRG31" s="13"/>
      <c r="JSE31" s="15"/>
      <c r="JSH31" s="13"/>
      <c r="JTF31" s="15"/>
      <c r="JTI31" s="13"/>
      <c r="JUG31" s="15"/>
      <c r="JUJ31" s="13"/>
      <c r="JVH31" s="15"/>
      <c r="JVK31" s="13"/>
      <c r="JWI31" s="15"/>
      <c r="JWL31" s="13"/>
      <c r="JXJ31" s="15"/>
      <c r="JXM31" s="13"/>
      <c r="JYK31" s="15"/>
      <c r="JYN31" s="13"/>
      <c r="JZL31" s="15"/>
      <c r="JZO31" s="13"/>
      <c r="KAM31" s="15"/>
      <c r="KAP31" s="13"/>
      <c r="KBN31" s="15"/>
      <c r="KBQ31" s="13"/>
      <c r="KCO31" s="15"/>
      <c r="KCR31" s="13"/>
      <c r="KDP31" s="15"/>
      <c r="KDS31" s="13"/>
      <c r="KEQ31" s="15"/>
      <c r="KET31" s="13"/>
      <c r="KFR31" s="15"/>
      <c r="KFU31" s="13"/>
      <c r="KGS31" s="15"/>
      <c r="KGV31" s="13"/>
      <c r="KHT31" s="15"/>
      <c r="KHW31" s="13"/>
      <c r="KIU31" s="15"/>
      <c r="KIX31" s="13"/>
      <c r="KJV31" s="15"/>
      <c r="KJY31" s="13"/>
      <c r="KKW31" s="15"/>
      <c r="KKZ31" s="13"/>
      <c r="KLX31" s="15"/>
      <c r="KMA31" s="13"/>
      <c r="KMY31" s="15"/>
      <c r="KNB31" s="13"/>
      <c r="KNZ31" s="15"/>
      <c r="KOC31" s="13"/>
      <c r="KPA31" s="15"/>
      <c r="KPD31" s="13"/>
      <c r="KQB31" s="15"/>
      <c r="KQE31" s="13"/>
      <c r="KRC31" s="15"/>
      <c r="KRF31" s="13"/>
      <c r="KSD31" s="15"/>
      <c r="KSG31" s="13"/>
      <c r="KTE31" s="15"/>
      <c r="KTH31" s="13"/>
      <c r="KUF31" s="15"/>
      <c r="KUI31" s="13"/>
      <c r="KVG31" s="15"/>
      <c r="KVJ31" s="13"/>
      <c r="KWH31" s="15"/>
      <c r="KWK31" s="13"/>
      <c r="KXI31" s="15"/>
      <c r="KXL31" s="13"/>
      <c r="KYJ31" s="15"/>
      <c r="KYM31" s="13"/>
      <c r="KZK31" s="15"/>
      <c r="KZN31" s="13"/>
      <c r="LAL31" s="15"/>
      <c r="LAO31" s="13"/>
      <c r="LBM31" s="15"/>
      <c r="LBP31" s="13"/>
      <c r="LCN31" s="15"/>
      <c r="LCQ31" s="13"/>
      <c r="LDO31" s="15"/>
      <c r="LDR31" s="13"/>
      <c r="LEP31" s="15"/>
      <c r="LES31" s="13"/>
      <c r="LFQ31" s="15"/>
      <c r="LFT31" s="13"/>
      <c r="LGR31" s="15"/>
      <c r="LGU31" s="13"/>
      <c r="LHS31" s="15"/>
      <c r="LHV31" s="13"/>
      <c r="LIT31" s="15"/>
      <c r="LIW31" s="13"/>
      <c r="LJU31" s="15"/>
      <c r="LJX31" s="13"/>
      <c r="LKV31" s="15"/>
      <c r="LKY31" s="13"/>
      <c r="LLW31" s="15"/>
      <c r="LLZ31" s="13"/>
      <c r="LMX31" s="15"/>
      <c r="LNA31" s="13"/>
      <c r="LNY31" s="15"/>
      <c r="LOB31" s="13"/>
      <c r="LOZ31" s="15"/>
      <c r="LPC31" s="13"/>
      <c r="LQA31" s="15"/>
      <c r="LQD31" s="13"/>
      <c r="LRB31" s="15"/>
      <c r="LRE31" s="13"/>
      <c r="LSC31" s="15"/>
      <c r="LSF31" s="13"/>
      <c r="LTD31" s="15"/>
      <c r="LTG31" s="13"/>
      <c r="LUE31" s="15"/>
      <c r="LUH31" s="13"/>
      <c r="LVF31" s="15"/>
      <c r="LVI31" s="13"/>
      <c r="LWG31" s="15"/>
      <c r="LWJ31" s="13"/>
      <c r="LXH31" s="15"/>
      <c r="LXK31" s="13"/>
      <c r="LYI31" s="15"/>
      <c r="LYL31" s="13"/>
      <c r="LZJ31" s="15"/>
      <c r="LZM31" s="13"/>
      <c r="MAK31" s="15"/>
      <c r="MAN31" s="13"/>
      <c r="MBL31" s="15"/>
      <c r="MBO31" s="13"/>
      <c r="MCM31" s="15"/>
      <c r="MCP31" s="13"/>
      <c r="MDN31" s="15"/>
      <c r="MDQ31" s="13"/>
      <c r="MEO31" s="15"/>
      <c r="MER31" s="13"/>
      <c r="MFP31" s="15"/>
      <c r="MFS31" s="13"/>
      <c r="MGQ31" s="15"/>
      <c r="MGT31" s="13"/>
      <c r="MHR31" s="15"/>
      <c r="MHU31" s="13"/>
      <c r="MIS31" s="15"/>
      <c r="MIV31" s="13"/>
      <c r="MJT31" s="15"/>
      <c r="MJW31" s="13"/>
      <c r="MKU31" s="15"/>
      <c r="MKX31" s="13"/>
      <c r="MLV31" s="15"/>
      <c r="MLY31" s="13"/>
      <c r="MMW31" s="15"/>
      <c r="MMZ31" s="13"/>
      <c r="MNX31" s="15"/>
      <c r="MOA31" s="13"/>
      <c r="MOY31" s="15"/>
      <c r="MPB31" s="13"/>
      <c r="MPZ31" s="15"/>
      <c r="MQC31" s="13"/>
      <c r="MRA31" s="15"/>
      <c r="MRD31" s="13"/>
      <c r="MSB31" s="15"/>
      <c r="MSE31" s="13"/>
      <c r="MTC31" s="15"/>
      <c r="MTF31" s="13"/>
      <c r="MUD31" s="15"/>
      <c r="MUG31" s="13"/>
      <c r="MVE31" s="15"/>
      <c r="MVH31" s="13"/>
      <c r="MWF31" s="15"/>
      <c r="MWI31" s="13"/>
      <c r="MXG31" s="15"/>
      <c r="MXJ31" s="13"/>
      <c r="MYH31" s="15"/>
      <c r="MYK31" s="13"/>
      <c r="MZI31" s="15"/>
      <c r="MZL31" s="13"/>
      <c r="NAJ31" s="15"/>
      <c r="NAM31" s="13"/>
      <c r="NBK31" s="15"/>
      <c r="NBN31" s="13"/>
      <c r="NCL31" s="15"/>
      <c r="NCO31" s="13"/>
      <c r="NDM31" s="15"/>
      <c r="NDP31" s="13"/>
      <c r="NEN31" s="15"/>
      <c r="NEQ31" s="13"/>
      <c r="NFO31" s="15"/>
      <c r="NFR31" s="13"/>
      <c r="NGP31" s="15"/>
      <c r="NGS31" s="13"/>
      <c r="NHQ31" s="15"/>
      <c r="NHT31" s="13"/>
      <c r="NIR31" s="15"/>
      <c r="NIU31" s="13"/>
      <c r="NJS31" s="15"/>
      <c r="NJV31" s="13"/>
      <c r="NKT31" s="15"/>
      <c r="NKW31" s="13"/>
      <c r="NLU31" s="15"/>
      <c r="NLX31" s="13"/>
      <c r="NMV31" s="15"/>
      <c r="NMY31" s="13"/>
      <c r="NNW31" s="15"/>
      <c r="NNZ31" s="13"/>
      <c r="NOX31" s="15"/>
      <c r="NPA31" s="13"/>
      <c r="NPY31" s="15"/>
      <c r="NQB31" s="13"/>
      <c r="NQZ31" s="15"/>
      <c r="NRC31" s="13"/>
      <c r="NSA31" s="15"/>
      <c r="NSD31" s="13"/>
      <c r="NTB31" s="15"/>
      <c r="NTE31" s="13"/>
      <c r="NUC31" s="15"/>
      <c r="NUF31" s="13"/>
      <c r="NVD31" s="15"/>
      <c r="NVG31" s="13"/>
      <c r="NWE31" s="15"/>
      <c r="NWH31" s="13"/>
      <c r="NXF31" s="15"/>
      <c r="NXI31" s="13"/>
      <c r="NYG31" s="15"/>
      <c r="NYJ31" s="13"/>
      <c r="NZH31" s="15"/>
      <c r="NZK31" s="13"/>
      <c r="OAI31" s="15"/>
      <c r="OAL31" s="13"/>
      <c r="OBJ31" s="15"/>
      <c r="OBM31" s="13"/>
      <c r="OCK31" s="15"/>
      <c r="OCN31" s="13"/>
      <c r="ODL31" s="15"/>
      <c r="ODO31" s="13"/>
      <c r="OEM31" s="15"/>
      <c r="OEP31" s="13"/>
      <c r="OFN31" s="15"/>
      <c r="OFQ31" s="13"/>
      <c r="OGO31" s="15"/>
      <c r="OGR31" s="13"/>
      <c r="OHP31" s="15"/>
      <c r="OHS31" s="13"/>
      <c r="OIQ31" s="15"/>
      <c r="OIT31" s="13"/>
      <c r="OJR31" s="15"/>
      <c r="OJU31" s="13"/>
      <c r="OKS31" s="15"/>
      <c r="OKV31" s="13"/>
      <c r="OLT31" s="15"/>
      <c r="OLW31" s="13"/>
      <c r="OMU31" s="15"/>
      <c r="OMX31" s="13"/>
      <c r="ONV31" s="15"/>
      <c r="ONY31" s="13"/>
      <c r="OOW31" s="15"/>
      <c r="OOZ31" s="13"/>
      <c r="OPX31" s="15"/>
      <c r="OQA31" s="13"/>
      <c r="OQY31" s="15"/>
      <c r="ORB31" s="13"/>
      <c r="ORZ31" s="15"/>
      <c r="OSC31" s="13"/>
      <c r="OTA31" s="15"/>
      <c r="OTD31" s="13"/>
      <c r="OUB31" s="15"/>
      <c r="OUE31" s="13"/>
      <c r="OVC31" s="15"/>
      <c r="OVF31" s="13"/>
      <c r="OWD31" s="15"/>
      <c r="OWG31" s="13"/>
      <c r="OXE31" s="15"/>
      <c r="OXH31" s="13"/>
      <c r="OYF31" s="15"/>
      <c r="OYI31" s="13"/>
      <c r="OZG31" s="15"/>
      <c r="OZJ31" s="13"/>
      <c r="PAH31" s="15"/>
      <c r="PAK31" s="13"/>
      <c r="PBI31" s="15"/>
      <c r="PBL31" s="13"/>
      <c r="PCJ31" s="15"/>
      <c r="PCM31" s="13"/>
      <c r="PDK31" s="15"/>
      <c r="PDN31" s="13"/>
      <c r="PEL31" s="15"/>
      <c r="PEO31" s="13"/>
      <c r="PFM31" s="15"/>
      <c r="PFP31" s="13"/>
      <c r="PGN31" s="15"/>
      <c r="PGQ31" s="13"/>
      <c r="PHO31" s="15"/>
      <c r="PHR31" s="13"/>
      <c r="PIP31" s="15"/>
      <c r="PIS31" s="13"/>
      <c r="PJQ31" s="15"/>
      <c r="PJT31" s="13"/>
      <c r="PKR31" s="15"/>
      <c r="PKU31" s="13"/>
      <c r="PLS31" s="15"/>
      <c r="PLV31" s="13"/>
      <c r="PMT31" s="15"/>
      <c r="PMW31" s="13"/>
      <c r="PNU31" s="15"/>
      <c r="PNX31" s="13"/>
      <c r="POV31" s="15"/>
      <c r="POY31" s="13"/>
      <c r="PPW31" s="15"/>
      <c r="PPZ31" s="13"/>
      <c r="PQX31" s="15"/>
      <c r="PRA31" s="13"/>
      <c r="PRY31" s="15"/>
      <c r="PSB31" s="13"/>
      <c r="PSZ31" s="15"/>
      <c r="PTC31" s="13"/>
      <c r="PUA31" s="15"/>
      <c r="PUD31" s="13"/>
      <c r="PVB31" s="15"/>
      <c r="PVE31" s="13"/>
      <c r="PWC31" s="15"/>
      <c r="PWF31" s="13"/>
      <c r="PXD31" s="15"/>
      <c r="PXG31" s="13"/>
      <c r="PYE31" s="15"/>
      <c r="PYH31" s="13"/>
      <c r="PZF31" s="15"/>
      <c r="PZI31" s="13"/>
      <c r="QAG31" s="15"/>
      <c r="QAJ31" s="13"/>
      <c r="QBH31" s="15"/>
      <c r="QBK31" s="13"/>
      <c r="QCI31" s="15"/>
      <c r="QCL31" s="13"/>
      <c r="QDJ31" s="15"/>
      <c r="QDM31" s="13"/>
      <c r="QEK31" s="15"/>
      <c r="QEN31" s="13"/>
      <c r="QFL31" s="15"/>
      <c r="QFO31" s="13"/>
      <c r="QGM31" s="15"/>
      <c r="QGP31" s="13"/>
      <c r="QHN31" s="15"/>
      <c r="QHQ31" s="13"/>
      <c r="QIO31" s="15"/>
      <c r="QIR31" s="13"/>
      <c r="QJP31" s="15"/>
      <c r="QJS31" s="13"/>
      <c r="QKQ31" s="15"/>
      <c r="QKT31" s="13"/>
      <c r="QLR31" s="15"/>
      <c r="QLU31" s="13"/>
      <c r="QMS31" s="15"/>
      <c r="QMV31" s="13"/>
      <c r="QNT31" s="15"/>
      <c r="QNW31" s="13"/>
      <c r="QOU31" s="15"/>
      <c r="QOX31" s="13"/>
      <c r="QPV31" s="15"/>
      <c r="QPY31" s="13"/>
      <c r="QQW31" s="15"/>
      <c r="QQZ31" s="13"/>
      <c r="QRX31" s="15"/>
      <c r="QSA31" s="13"/>
      <c r="QSY31" s="15"/>
      <c r="QTB31" s="13"/>
      <c r="QTZ31" s="15"/>
      <c r="QUC31" s="13"/>
      <c r="QVA31" s="15"/>
      <c r="QVD31" s="13"/>
      <c r="QWB31" s="15"/>
      <c r="QWE31" s="13"/>
      <c r="QXC31" s="15"/>
      <c r="QXF31" s="13"/>
      <c r="QYD31" s="15"/>
      <c r="QYG31" s="13"/>
      <c r="QZE31" s="15"/>
      <c r="QZH31" s="13"/>
      <c r="RAF31" s="15"/>
      <c r="RAI31" s="13"/>
      <c r="RBG31" s="15"/>
      <c r="RBJ31" s="13"/>
      <c r="RCH31" s="15"/>
      <c r="RCK31" s="13"/>
      <c r="RDI31" s="15"/>
      <c r="RDL31" s="13"/>
      <c r="REJ31" s="15"/>
      <c r="REM31" s="13"/>
      <c r="RFK31" s="15"/>
      <c r="RFN31" s="13"/>
      <c r="RGL31" s="15"/>
      <c r="RGO31" s="13"/>
      <c r="RHM31" s="15"/>
      <c r="RHP31" s="13"/>
      <c r="RIN31" s="15"/>
      <c r="RIQ31" s="13"/>
      <c r="RJO31" s="15"/>
      <c r="RJR31" s="13"/>
      <c r="RKP31" s="15"/>
      <c r="RKS31" s="13"/>
      <c r="RLQ31" s="15"/>
      <c r="RLT31" s="13"/>
      <c r="RMR31" s="15"/>
      <c r="RMU31" s="13"/>
      <c r="RNS31" s="15"/>
      <c r="RNV31" s="13"/>
      <c r="ROT31" s="15"/>
      <c r="ROW31" s="13"/>
      <c r="RPU31" s="15"/>
      <c r="RPX31" s="13"/>
      <c r="RQV31" s="15"/>
      <c r="RQY31" s="13"/>
      <c r="RRW31" s="15"/>
      <c r="RRZ31" s="13"/>
      <c r="RSX31" s="15"/>
      <c r="RTA31" s="13"/>
      <c r="RTY31" s="15"/>
      <c r="RUB31" s="13"/>
      <c r="RUZ31" s="15"/>
      <c r="RVC31" s="13"/>
      <c r="RWA31" s="15"/>
      <c r="RWD31" s="13"/>
      <c r="RXB31" s="15"/>
      <c r="RXE31" s="13"/>
      <c r="RYC31" s="15"/>
      <c r="RYF31" s="13"/>
      <c r="RZD31" s="15"/>
      <c r="RZG31" s="13"/>
      <c r="SAE31" s="15"/>
      <c r="SAH31" s="13"/>
      <c r="SBF31" s="15"/>
      <c r="SBI31" s="13"/>
      <c r="SCG31" s="15"/>
      <c r="SCJ31" s="13"/>
      <c r="SDH31" s="15"/>
      <c r="SDK31" s="13"/>
      <c r="SEI31" s="15"/>
      <c r="SEL31" s="13"/>
      <c r="SFJ31" s="15"/>
      <c r="SFM31" s="13"/>
      <c r="SGK31" s="15"/>
      <c r="SGN31" s="13"/>
      <c r="SHL31" s="15"/>
      <c r="SHO31" s="13"/>
      <c r="SIM31" s="15"/>
      <c r="SIP31" s="13"/>
      <c r="SJN31" s="15"/>
      <c r="SJQ31" s="13"/>
      <c r="SKO31" s="15"/>
      <c r="SKR31" s="13"/>
      <c r="SLP31" s="15"/>
      <c r="SLS31" s="13"/>
      <c r="SMQ31" s="15"/>
      <c r="SMT31" s="13"/>
      <c r="SNR31" s="15"/>
      <c r="SNU31" s="13"/>
      <c r="SOS31" s="15"/>
      <c r="SOV31" s="13"/>
      <c r="SPT31" s="15"/>
      <c r="SPW31" s="13"/>
      <c r="SQU31" s="15"/>
      <c r="SQX31" s="13"/>
      <c r="SRV31" s="15"/>
      <c r="SRY31" s="13"/>
      <c r="SSW31" s="15"/>
      <c r="SSZ31" s="13"/>
      <c r="STX31" s="15"/>
      <c r="SUA31" s="13"/>
      <c r="SUY31" s="15"/>
      <c r="SVB31" s="13"/>
      <c r="SVZ31" s="15"/>
      <c r="SWC31" s="13"/>
      <c r="SXA31" s="15"/>
      <c r="SXD31" s="13"/>
      <c r="SYB31" s="15"/>
      <c r="SYE31" s="13"/>
      <c r="SZC31" s="15"/>
      <c r="SZF31" s="13"/>
      <c r="TAD31" s="15"/>
      <c r="TAG31" s="13"/>
      <c r="TBE31" s="15"/>
      <c r="TBH31" s="13"/>
      <c r="TCF31" s="15"/>
      <c r="TCI31" s="13"/>
      <c r="TDG31" s="15"/>
      <c r="TDJ31" s="13"/>
      <c r="TEH31" s="15"/>
      <c r="TEK31" s="13"/>
      <c r="TFI31" s="15"/>
      <c r="TFL31" s="13"/>
      <c r="TGJ31" s="15"/>
      <c r="TGM31" s="13"/>
      <c r="THK31" s="15"/>
      <c r="THN31" s="13"/>
      <c r="TIL31" s="15"/>
      <c r="TIO31" s="13"/>
      <c r="TJM31" s="15"/>
      <c r="TJP31" s="13"/>
      <c r="TKN31" s="15"/>
      <c r="TKQ31" s="13"/>
      <c r="TLO31" s="15"/>
      <c r="TLR31" s="13"/>
      <c r="TMP31" s="15"/>
      <c r="TMS31" s="13"/>
      <c r="TNQ31" s="15"/>
      <c r="TNT31" s="13"/>
      <c r="TOR31" s="15"/>
      <c r="TOU31" s="13"/>
      <c r="TPS31" s="15"/>
      <c r="TPV31" s="13"/>
      <c r="TQT31" s="15"/>
      <c r="TQW31" s="13"/>
      <c r="TRU31" s="15"/>
      <c r="TRX31" s="13"/>
      <c r="TSV31" s="15"/>
      <c r="TSY31" s="13"/>
      <c r="TTW31" s="15"/>
      <c r="TTZ31" s="13"/>
      <c r="TUX31" s="15"/>
      <c r="TVA31" s="13"/>
      <c r="TVY31" s="15"/>
      <c r="TWB31" s="13"/>
      <c r="TWZ31" s="15"/>
      <c r="TXC31" s="13"/>
      <c r="TYA31" s="15"/>
      <c r="TYD31" s="13"/>
      <c r="TZB31" s="15"/>
      <c r="TZE31" s="13"/>
      <c r="UAC31" s="15"/>
      <c r="UAF31" s="13"/>
      <c r="UBD31" s="15"/>
      <c r="UBG31" s="13"/>
      <c r="UCE31" s="15"/>
      <c r="UCH31" s="13"/>
      <c r="UDF31" s="15"/>
      <c r="UDI31" s="13"/>
      <c r="UEG31" s="15"/>
      <c r="UEJ31" s="13"/>
      <c r="UFH31" s="15"/>
      <c r="UFK31" s="13"/>
      <c r="UGI31" s="15"/>
      <c r="UGL31" s="13"/>
      <c r="UHJ31" s="15"/>
      <c r="UHM31" s="13"/>
      <c r="UIK31" s="15"/>
      <c r="UIN31" s="13"/>
      <c r="UJL31" s="15"/>
      <c r="UJO31" s="13"/>
      <c r="UKM31" s="15"/>
      <c r="UKP31" s="13"/>
      <c r="ULN31" s="15"/>
      <c r="ULQ31" s="13"/>
      <c r="UMO31" s="15"/>
      <c r="UMR31" s="13"/>
      <c r="UNP31" s="15"/>
      <c r="UNS31" s="13"/>
      <c r="UOQ31" s="15"/>
      <c r="UOT31" s="13"/>
      <c r="UPR31" s="15"/>
      <c r="UPU31" s="13"/>
      <c r="UQS31" s="15"/>
      <c r="UQV31" s="13"/>
      <c r="URT31" s="15"/>
      <c r="URW31" s="13"/>
      <c r="USU31" s="15"/>
      <c r="USX31" s="13"/>
      <c r="UTV31" s="15"/>
      <c r="UTY31" s="13"/>
      <c r="UUW31" s="15"/>
      <c r="UUZ31" s="13"/>
      <c r="UVX31" s="15"/>
      <c r="UWA31" s="13"/>
      <c r="UWY31" s="15"/>
      <c r="UXB31" s="13"/>
      <c r="UXZ31" s="15"/>
      <c r="UYC31" s="13"/>
      <c r="UZA31" s="15"/>
      <c r="UZD31" s="13"/>
      <c r="VAB31" s="15"/>
      <c r="VAE31" s="13"/>
      <c r="VBC31" s="15"/>
      <c r="VBF31" s="13"/>
      <c r="VCD31" s="15"/>
      <c r="VCG31" s="13"/>
      <c r="VDE31" s="15"/>
      <c r="VDH31" s="13"/>
      <c r="VEF31" s="15"/>
      <c r="VEI31" s="13"/>
      <c r="VFG31" s="15"/>
      <c r="VFJ31" s="13"/>
      <c r="VGH31" s="15"/>
      <c r="VGK31" s="13"/>
      <c r="VHI31" s="15"/>
      <c r="VHL31" s="13"/>
      <c r="VIJ31" s="15"/>
      <c r="VIM31" s="13"/>
      <c r="VJK31" s="15"/>
      <c r="VJN31" s="13"/>
      <c r="VKL31" s="15"/>
      <c r="VKO31" s="13"/>
      <c r="VLM31" s="15"/>
      <c r="VLP31" s="13"/>
      <c r="VMN31" s="15"/>
      <c r="VMQ31" s="13"/>
      <c r="VNO31" s="15"/>
      <c r="VNR31" s="13"/>
      <c r="VOP31" s="15"/>
      <c r="VOS31" s="13"/>
      <c r="VPQ31" s="15"/>
      <c r="VPT31" s="13"/>
      <c r="VQR31" s="15"/>
      <c r="VQU31" s="13"/>
      <c r="VRS31" s="15"/>
      <c r="VRV31" s="13"/>
      <c r="VST31" s="15"/>
      <c r="VSW31" s="13"/>
      <c r="VTU31" s="15"/>
      <c r="VTX31" s="13"/>
      <c r="VUV31" s="15"/>
      <c r="VUY31" s="13"/>
      <c r="VVW31" s="15"/>
      <c r="VVZ31" s="13"/>
      <c r="VWX31" s="15"/>
      <c r="VXA31" s="13"/>
      <c r="VXY31" s="15"/>
      <c r="VYB31" s="13"/>
      <c r="VYZ31" s="15"/>
      <c r="VZC31" s="13"/>
      <c r="WAA31" s="15"/>
      <c r="WAD31" s="13"/>
      <c r="WBB31" s="15"/>
      <c r="WBE31" s="13"/>
      <c r="WCC31" s="15"/>
      <c r="WCF31" s="13"/>
      <c r="WDD31" s="15"/>
      <c r="WDG31" s="13"/>
      <c r="WEE31" s="15"/>
      <c r="WEH31" s="13"/>
      <c r="WFF31" s="15"/>
      <c r="WFI31" s="13"/>
      <c r="WGG31" s="15"/>
      <c r="WGJ31" s="13"/>
      <c r="WHH31" s="15"/>
      <c r="WHK31" s="13"/>
      <c r="WII31" s="15"/>
      <c r="WIL31" s="13"/>
      <c r="WJJ31" s="15"/>
      <c r="WJM31" s="13"/>
      <c r="WKK31" s="15"/>
      <c r="WKN31" s="13"/>
      <c r="WLL31" s="15"/>
      <c r="WLO31" s="13"/>
      <c r="WMM31" s="15"/>
      <c r="WMP31" s="13"/>
      <c r="WNN31" s="15"/>
      <c r="WNQ31" s="13"/>
      <c r="WOO31" s="15"/>
      <c r="WOR31" s="13"/>
      <c r="WPP31" s="15"/>
      <c r="WPS31" s="13"/>
      <c r="WQQ31" s="15"/>
      <c r="WQT31" s="13"/>
      <c r="WRR31" s="15"/>
      <c r="WRU31" s="13"/>
      <c r="WSS31" s="15"/>
      <c r="WSV31" s="13"/>
      <c r="WTT31" s="15"/>
      <c r="WTW31" s="13"/>
      <c r="WUU31" s="15"/>
      <c r="WUX31" s="13"/>
      <c r="WVV31" s="15"/>
      <c r="WVY31" s="13"/>
      <c r="WWW31" s="15"/>
      <c r="WWZ31" s="13"/>
      <c r="WXX31" s="15"/>
      <c r="WYA31" s="13"/>
      <c r="WYY31" s="15"/>
      <c r="WZB31" s="13"/>
      <c r="WZZ31" s="15"/>
      <c r="XAC31" s="13"/>
      <c r="XBA31" s="15"/>
      <c r="XBD31" s="13"/>
      <c r="XCB31" s="15"/>
      <c r="XCE31" s="13"/>
      <c r="XDC31" s="15"/>
      <c r="XDF31" s="13"/>
      <c r="XED31" s="15"/>
      <c r="XEG31" s="13"/>
    </row>
    <row r="32" spans="1:1022 1025:2048 2051:3050 3074:4076 4100:5102 5126:6128 6152:7154 7178:8180 8204:9206 9230:10232 10256:11258 11282:12284 12308:13310 13334:14336 14360:15359 15362:16361" ht="21" x14ac:dyDescent="0.2">
      <c r="A32" s="13" t="s">
        <v>73</v>
      </c>
      <c r="C32" s="3">
        <v>5420428</v>
      </c>
      <c r="E32" s="3">
        <v>257337489769</v>
      </c>
      <c r="G32" s="3">
        <v>715559377301.14197</v>
      </c>
      <c r="I32" s="3">
        <v>0</v>
      </c>
      <c r="K32" s="3">
        <v>0</v>
      </c>
      <c r="M32" s="3">
        <v>0</v>
      </c>
      <c r="O32" s="3">
        <v>0</v>
      </c>
      <c r="Q32" s="3">
        <v>5420428</v>
      </c>
      <c r="S32" s="3">
        <v>173740</v>
      </c>
      <c r="U32" s="3">
        <v>257337489769</v>
      </c>
      <c r="W32" s="3">
        <v>934465470627.63403</v>
      </c>
      <c r="Y32" s="1">
        <v>2.7009034026637787E-2</v>
      </c>
      <c r="AX32" s="15"/>
      <c r="BA32" s="13"/>
      <c r="BY32" s="15"/>
      <c r="CB32" s="13"/>
      <c r="CZ32" s="15"/>
      <c r="DC32" s="13"/>
      <c r="EA32" s="15"/>
      <c r="ED32" s="13"/>
      <c r="FB32" s="15"/>
      <c r="FE32" s="13"/>
      <c r="GC32" s="15"/>
      <c r="GF32" s="13"/>
      <c r="HD32" s="15"/>
      <c r="HG32" s="13"/>
      <c r="IE32" s="15"/>
      <c r="IH32" s="13"/>
      <c r="JF32" s="15"/>
      <c r="JI32" s="13"/>
      <c r="KG32" s="15"/>
      <c r="KJ32" s="13"/>
      <c r="LH32" s="15"/>
      <c r="LK32" s="13"/>
      <c r="MI32" s="15"/>
      <c r="ML32" s="13"/>
      <c r="NJ32" s="15"/>
      <c r="NM32" s="13"/>
      <c r="OK32" s="15"/>
      <c r="ON32" s="13"/>
      <c r="PL32" s="15"/>
      <c r="PO32" s="13"/>
      <c r="QM32" s="15"/>
      <c r="QP32" s="13"/>
      <c r="RN32" s="15"/>
      <c r="RQ32" s="13"/>
      <c r="SO32" s="15"/>
      <c r="SR32" s="13"/>
      <c r="TP32" s="15"/>
      <c r="TS32" s="13"/>
      <c r="UQ32" s="15"/>
      <c r="UT32" s="13"/>
      <c r="VR32" s="15"/>
      <c r="VU32" s="13"/>
      <c r="WS32" s="15"/>
      <c r="WV32" s="13"/>
      <c r="XT32" s="15"/>
      <c r="XW32" s="13"/>
      <c r="YU32" s="15"/>
      <c r="YX32" s="13"/>
      <c r="ZV32" s="15"/>
      <c r="ZY32" s="13"/>
      <c r="AAW32" s="15"/>
      <c r="AAZ32" s="13"/>
      <c r="ABX32" s="15"/>
      <c r="ACA32" s="13"/>
      <c r="ACY32" s="15"/>
      <c r="ADB32" s="13"/>
      <c r="ADZ32" s="15"/>
      <c r="AEC32" s="13"/>
      <c r="AFA32" s="15"/>
      <c r="AFD32" s="13"/>
      <c r="AGB32" s="15"/>
      <c r="AGE32" s="13"/>
      <c r="AHC32" s="15"/>
      <c r="AHF32" s="13"/>
      <c r="AID32" s="15"/>
      <c r="AIG32" s="13"/>
      <c r="AJE32" s="15"/>
      <c r="AJH32" s="13"/>
      <c r="AKF32" s="15"/>
      <c r="AKI32" s="13"/>
      <c r="ALG32" s="15"/>
      <c r="ALJ32" s="13"/>
      <c r="AMH32" s="15"/>
      <c r="AMK32" s="13"/>
      <c r="ANI32" s="15"/>
      <c r="ANL32" s="13"/>
      <c r="AOJ32" s="15"/>
      <c r="AOM32" s="13"/>
      <c r="APK32" s="15"/>
      <c r="APN32" s="13"/>
      <c r="AQL32" s="15"/>
      <c r="AQO32" s="13"/>
      <c r="ARM32" s="15"/>
      <c r="ARP32" s="13"/>
      <c r="ASN32" s="15"/>
      <c r="ASQ32" s="13"/>
      <c r="ATO32" s="15"/>
      <c r="ATR32" s="13"/>
      <c r="AUP32" s="15"/>
      <c r="AUS32" s="13"/>
      <c r="AVQ32" s="15"/>
      <c r="AVT32" s="13"/>
      <c r="AWR32" s="15"/>
      <c r="AWU32" s="13"/>
      <c r="AXS32" s="15"/>
      <c r="AXV32" s="13"/>
      <c r="AYT32" s="15"/>
      <c r="AYW32" s="13"/>
      <c r="AZU32" s="15"/>
      <c r="AZX32" s="13"/>
      <c r="BAV32" s="15"/>
      <c r="BAY32" s="13"/>
      <c r="BBW32" s="15"/>
      <c r="BBZ32" s="13"/>
      <c r="BCX32" s="15"/>
      <c r="BDA32" s="13"/>
      <c r="BDY32" s="15"/>
      <c r="BEB32" s="13"/>
      <c r="BEZ32" s="15"/>
      <c r="BFC32" s="13"/>
      <c r="BGA32" s="15"/>
      <c r="BGD32" s="13"/>
      <c r="BHB32" s="15"/>
      <c r="BHE32" s="13"/>
      <c r="BIC32" s="15"/>
      <c r="BIF32" s="13"/>
      <c r="BJD32" s="15"/>
      <c r="BJG32" s="13"/>
      <c r="BKE32" s="15"/>
      <c r="BKH32" s="13"/>
      <c r="BLF32" s="15"/>
      <c r="BLI32" s="13"/>
      <c r="BMG32" s="15"/>
      <c r="BMJ32" s="13"/>
      <c r="BNH32" s="15"/>
      <c r="BNK32" s="13"/>
      <c r="BOI32" s="15"/>
      <c r="BOL32" s="13"/>
      <c r="BPJ32" s="15"/>
      <c r="BPM32" s="13"/>
      <c r="BQK32" s="15"/>
      <c r="BQN32" s="13"/>
      <c r="BRL32" s="15"/>
      <c r="BRO32" s="13"/>
      <c r="BSM32" s="15"/>
      <c r="BSP32" s="13"/>
      <c r="BTN32" s="15"/>
      <c r="BTQ32" s="13"/>
      <c r="BUO32" s="15"/>
      <c r="BUR32" s="13"/>
      <c r="BVP32" s="15"/>
      <c r="BVS32" s="13"/>
      <c r="BWQ32" s="15"/>
      <c r="BWT32" s="13"/>
      <c r="BXR32" s="15"/>
      <c r="BXU32" s="13"/>
      <c r="BYS32" s="15"/>
      <c r="BYV32" s="13"/>
      <c r="BZT32" s="15"/>
      <c r="BZW32" s="13"/>
      <c r="CAU32" s="15"/>
      <c r="CAX32" s="13"/>
      <c r="CBV32" s="15"/>
      <c r="CBY32" s="13"/>
      <c r="CCW32" s="15"/>
      <c r="CCZ32" s="13"/>
      <c r="CDX32" s="15"/>
      <c r="CEA32" s="13"/>
      <c r="CEY32" s="15"/>
      <c r="CFB32" s="13"/>
      <c r="CFZ32" s="15"/>
      <c r="CGC32" s="13"/>
      <c r="CHA32" s="15"/>
      <c r="CHD32" s="13"/>
      <c r="CIB32" s="15"/>
      <c r="CIE32" s="13"/>
      <c r="CJC32" s="15"/>
      <c r="CJF32" s="13"/>
      <c r="CKD32" s="15"/>
      <c r="CKG32" s="13"/>
      <c r="CLE32" s="15"/>
      <c r="CLH32" s="13"/>
      <c r="CMF32" s="15"/>
      <c r="CMI32" s="13"/>
      <c r="CNG32" s="15"/>
      <c r="CNJ32" s="13"/>
      <c r="COH32" s="15"/>
      <c r="COK32" s="13"/>
      <c r="CPI32" s="15"/>
      <c r="CPL32" s="13"/>
      <c r="CQJ32" s="15"/>
      <c r="CQM32" s="13"/>
      <c r="CRK32" s="15"/>
      <c r="CRN32" s="13"/>
      <c r="CSL32" s="15"/>
      <c r="CSO32" s="13"/>
      <c r="CTM32" s="15"/>
      <c r="CTP32" s="13"/>
      <c r="CUN32" s="15"/>
      <c r="CUQ32" s="13"/>
      <c r="CVO32" s="15"/>
      <c r="CVR32" s="13"/>
      <c r="CWP32" s="15"/>
      <c r="CWS32" s="13"/>
      <c r="CXQ32" s="15"/>
      <c r="CXT32" s="13"/>
      <c r="CYR32" s="15"/>
      <c r="CYU32" s="13"/>
      <c r="CZS32" s="15"/>
      <c r="CZV32" s="13"/>
      <c r="DAT32" s="15"/>
      <c r="DAW32" s="13"/>
      <c r="DBU32" s="15"/>
      <c r="DBX32" s="13"/>
      <c r="DCV32" s="15"/>
      <c r="DCY32" s="13"/>
      <c r="DDW32" s="15"/>
      <c r="DDZ32" s="13"/>
      <c r="DEX32" s="15"/>
      <c r="DFA32" s="13"/>
      <c r="DFY32" s="15"/>
      <c r="DGB32" s="13"/>
      <c r="DGZ32" s="15"/>
      <c r="DHC32" s="13"/>
      <c r="DIA32" s="15"/>
      <c r="DID32" s="13"/>
      <c r="DJB32" s="15"/>
      <c r="DJE32" s="13"/>
      <c r="DKC32" s="15"/>
      <c r="DKF32" s="13"/>
      <c r="DLD32" s="15"/>
      <c r="DLG32" s="13"/>
      <c r="DME32" s="15"/>
      <c r="DMH32" s="13"/>
      <c r="DNF32" s="15"/>
      <c r="DNI32" s="13"/>
      <c r="DOG32" s="15"/>
      <c r="DOJ32" s="13"/>
      <c r="DPH32" s="15"/>
      <c r="DPK32" s="13"/>
      <c r="DQI32" s="15"/>
      <c r="DQL32" s="13"/>
      <c r="DRJ32" s="15"/>
      <c r="DRM32" s="13"/>
      <c r="DSK32" s="15"/>
      <c r="DSN32" s="13"/>
      <c r="DTL32" s="15"/>
      <c r="DTO32" s="13"/>
      <c r="DUM32" s="15"/>
      <c r="DUP32" s="13"/>
      <c r="DVN32" s="15"/>
      <c r="DVQ32" s="13"/>
      <c r="DWO32" s="15"/>
      <c r="DWR32" s="13"/>
      <c r="DXP32" s="15"/>
      <c r="DXS32" s="13"/>
      <c r="DYQ32" s="15"/>
      <c r="DYT32" s="13"/>
      <c r="DZR32" s="15"/>
      <c r="DZU32" s="13"/>
      <c r="EAS32" s="15"/>
      <c r="EAV32" s="13"/>
      <c r="EBT32" s="15"/>
      <c r="EBW32" s="13"/>
      <c r="ECU32" s="15"/>
      <c r="ECX32" s="13"/>
      <c r="EDV32" s="15"/>
      <c r="EDY32" s="13"/>
      <c r="EEW32" s="15"/>
      <c r="EEZ32" s="13"/>
      <c r="EFX32" s="15"/>
      <c r="EGA32" s="13"/>
      <c r="EGY32" s="15"/>
      <c r="EHB32" s="13"/>
      <c r="EHZ32" s="15"/>
      <c r="EIC32" s="13"/>
      <c r="EJA32" s="15"/>
      <c r="EJD32" s="13"/>
      <c r="EKB32" s="15"/>
      <c r="EKE32" s="13"/>
      <c r="ELC32" s="15"/>
      <c r="ELF32" s="13"/>
      <c r="EMD32" s="15"/>
      <c r="EMG32" s="13"/>
      <c r="ENE32" s="15"/>
      <c r="ENH32" s="13"/>
      <c r="EOF32" s="15"/>
      <c r="EOI32" s="13"/>
      <c r="EPG32" s="15"/>
      <c r="EPJ32" s="13"/>
      <c r="EQH32" s="15"/>
      <c r="EQK32" s="13"/>
      <c r="ERI32" s="15"/>
      <c r="ERL32" s="13"/>
      <c r="ESJ32" s="15"/>
      <c r="ESM32" s="13"/>
      <c r="ETK32" s="15"/>
      <c r="ETN32" s="13"/>
      <c r="EUL32" s="15"/>
      <c r="EUO32" s="13"/>
      <c r="EVM32" s="15"/>
      <c r="EVP32" s="13"/>
      <c r="EWN32" s="15"/>
      <c r="EWQ32" s="13"/>
      <c r="EXO32" s="15"/>
      <c r="EXR32" s="13"/>
      <c r="EYP32" s="15"/>
      <c r="EYS32" s="13"/>
      <c r="EZQ32" s="15"/>
      <c r="EZT32" s="13"/>
      <c r="FAR32" s="15"/>
      <c r="FAU32" s="13"/>
      <c r="FBS32" s="15"/>
      <c r="FBV32" s="13"/>
      <c r="FCT32" s="15"/>
      <c r="FCW32" s="13"/>
      <c r="FDU32" s="15"/>
      <c r="FDX32" s="13"/>
      <c r="FEV32" s="15"/>
      <c r="FEY32" s="13"/>
      <c r="FFW32" s="15"/>
      <c r="FFZ32" s="13"/>
      <c r="FGX32" s="15"/>
      <c r="FHA32" s="13"/>
      <c r="FHY32" s="15"/>
      <c r="FIB32" s="13"/>
      <c r="FIZ32" s="15"/>
      <c r="FJC32" s="13"/>
      <c r="FKA32" s="15"/>
      <c r="FKD32" s="13"/>
      <c r="FLB32" s="15"/>
      <c r="FLE32" s="13"/>
      <c r="FMC32" s="15"/>
      <c r="FMF32" s="13"/>
      <c r="FND32" s="15"/>
      <c r="FNG32" s="13"/>
      <c r="FOE32" s="15"/>
      <c r="FOH32" s="13"/>
      <c r="FPF32" s="15"/>
      <c r="FPI32" s="13"/>
      <c r="FQG32" s="15"/>
      <c r="FQJ32" s="13"/>
      <c r="FRH32" s="15"/>
      <c r="FRK32" s="13"/>
      <c r="FSI32" s="15"/>
      <c r="FSL32" s="13"/>
      <c r="FTJ32" s="15"/>
      <c r="FTM32" s="13"/>
      <c r="FUK32" s="15"/>
      <c r="FUN32" s="13"/>
      <c r="FVL32" s="15"/>
      <c r="FVO32" s="13"/>
      <c r="FWM32" s="15"/>
      <c r="FWP32" s="13"/>
      <c r="FXN32" s="15"/>
      <c r="FXQ32" s="13"/>
      <c r="FYO32" s="15"/>
      <c r="FYR32" s="13"/>
      <c r="FZP32" s="15"/>
      <c r="FZS32" s="13"/>
      <c r="GAQ32" s="15"/>
      <c r="GAT32" s="13"/>
      <c r="GBR32" s="15"/>
      <c r="GBU32" s="13"/>
      <c r="GCS32" s="15"/>
      <c r="GCV32" s="13"/>
      <c r="GDT32" s="15"/>
      <c r="GDW32" s="13"/>
      <c r="GEU32" s="15"/>
      <c r="GEX32" s="13"/>
      <c r="GFV32" s="15"/>
      <c r="GFY32" s="13"/>
      <c r="GGW32" s="15"/>
      <c r="GGZ32" s="13"/>
      <c r="GHX32" s="15"/>
      <c r="GIA32" s="13"/>
      <c r="GIY32" s="15"/>
      <c r="GJB32" s="13"/>
      <c r="GJZ32" s="15"/>
      <c r="GKC32" s="13"/>
      <c r="GLA32" s="15"/>
      <c r="GLD32" s="13"/>
      <c r="GMB32" s="15"/>
      <c r="GME32" s="13"/>
      <c r="GNC32" s="15"/>
      <c r="GNF32" s="13"/>
      <c r="GOD32" s="15"/>
      <c r="GOG32" s="13"/>
      <c r="GPE32" s="15"/>
      <c r="GPH32" s="13"/>
      <c r="GQF32" s="15"/>
      <c r="GQI32" s="13"/>
      <c r="GRG32" s="15"/>
      <c r="GRJ32" s="13"/>
      <c r="GSH32" s="15"/>
      <c r="GSK32" s="13"/>
      <c r="GTI32" s="15"/>
      <c r="GTL32" s="13"/>
      <c r="GUJ32" s="15"/>
      <c r="GUM32" s="13"/>
      <c r="GVK32" s="15"/>
      <c r="GVN32" s="13"/>
      <c r="GWL32" s="15"/>
      <c r="GWO32" s="13"/>
      <c r="GXM32" s="15"/>
      <c r="GXP32" s="13"/>
      <c r="GYN32" s="15"/>
      <c r="GYQ32" s="13"/>
      <c r="GZO32" s="15"/>
      <c r="GZR32" s="13"/>
      <c r="HAP32" s="15"/>
      <c r="HAS32" s="13"/>
      <c r="HBQ32" s="15"/>
      <c r="HBT32" s="13"/>
      <c r="HCR32" s="15"/>
      <c r="HCU32" s="13"/>
      <c r="HDS32" s="15"/>
      <c r="HDV32" s="13"/>
      <c r="HET32" s="15"/>
      <c r="HEW32" s="13"/>
      <c r="HFU32" s="15"/>
      <c r="HFX32" s="13"/>
      <c r="HGV32" s="15"/>
      <c r="HGY32" s="13"/>
      <c r="HHW32" s="15"/>
      <c r="HHZ32" s="13"/>
      <c r="HIX32" s="15"/>
      <c r="HJA32" s="13"/>
      <c r="HJY32" s="15"/>
      <c r="HKB32" s="13"/>
      <c r="HKZ32" s="15"/>
      <c r="HLC32" s="13"/>
      <c r="HMA32" s="15"/>
      <c r="HMD32" s="13"/>
      <c r="HNB32" s="15"/>
      <c r="HNE32" s="13"/>
      <c r="HOC32" s="15"/>
      <c r="HOF32" s="13"/>
      <c r="HPD32" s="15"/>
      <c r="HPG32" s="13"/>
      <c r="HQE32" s="15"/>
      <c r="HQH32" s="13"/>
      <c r="HRF32" s="15"/>
      <c r="HRI32" s="13"/>
      <c r="HSG32" s="15"/>
      <c r="HSJ32" s="13"/>
      <c r="HTH32" s="15"/>
      <c r="HTK32" s="13"/>
      <c r="HUI32" s="15"/>
      <c r="HUL32" s="13"/>
      <c r="HVJ32" s="15"/>
      <c r="HVM32" s="13"/>
      <c r="HWK32" s="15"/>
      <c r="HWN32" s="13"/>
      <c r="HXL32" s="15"/>
      <c r="HXO32" s="13"/>
      <c r="HYM32" s="15"/>
      <c r="HYP32" s="13"/>
      <c r="HZN32" s="15"/>
      <c r="HZQ32" s="13"/>
      <c r="IAO32" s="15"/>
      <c r="IAR32" s="13"/>
      <c r="IBP32" s="15"/>
      <c r="IBS32" s="13"/>
      <c r="ICQ32" s="15"/>
      <c r="ICT32" s="13"/>
      <c r="IDR32" s="15"/>
      <c r="IDU32" s="13"/>
      <c r="IES32" s="15"/>
      <c r="IEV32" s="13"/>
      <c r="IFT32" s="15"/>
      <c r="IFW32" s="13"/>
      <c r="IGU32" s="15"/>
      <c r="IGX32" s="13"/>
      <c r="IHV32" s="15"/>
      <c r="IHY32" s="13"/>
      <c r="IIW32" s="15"/>
      <c r="IIZ32" s="13"/>
      <c r="IJX32" s="15"/>
      <c r="IKA32" s="13"/>
      <c r="IKY32" s="15"/>
      <c r="ILB32" s="13"/>
      <c r="ILZ32" s="15"/>
      <c r="IMC32" s="13"/>
      <c r="INA32" s="15"/>
      <c r="IND32" s="13"/>
      <c r="IOB32" s="15"/>
      <c r="IOE32" s="13"/>
      <c r="IPC32" s="15"/>
      <c r="IPF32" s="13"/>
      <c r="IQD32" s="15"/>
      <c r="IQG32" s="13"/>
      <c r="IRE32" s="15"/>
      <c r="IRH32" s="13"/>
      <c r="ISF32" s="15"/>
      <c r="ISI32" s="13"/>
      <c r="ITG32" s="15"/>
      <c r="ITJ32" s="13"/>
      <c r="IUH32" s="15"/>
      <c r="IUK32" s="13"/>
      <c r="IVI32" s="15"/>
      <c r="IVL32" s="13"/>
      <c r="IWJ32" s="15"/>
      <c r="IWM32" s="13"/>
      <c r="IXK32" s="15"/>
      <c r="IXN32" s="13"/>
      <c r="IYL32" s="15"/>
      <c r="IYO32" s="13"/>
      <c r="IZM32" s="15"/>
      <c r="IZP32" s="13"/>
      <c r="JAN32" s="15"/>
      <c r="JAQ32" s="13"/>
      <c r="JBO32" s="15"/>
      <c r="JBR32" s="13"/>
      <c r="JCP32" s="15"/>
      <c r="JCS32" s="13"/>
      <c r="JDQ32" s="15"/>
      <c r="JDT32" s="13"/>
      <c r="JER32" s="15"/>
      <c r="JEU32" s="13"/>
      <c r="JFS32" s="15"/>
      <c r="JFV32" s="13"/>
      <c r="JGT32" s="15"/>
      <c r="JGW32" s="13"/>
      <c r="JHU32" s="15"/>
      <c r="JHX32" s="13"/>
      <c r="JIV32" s="15"/>
      <c r="JIY32" s="13"/>
      <c r="JJW32" s="15"/>
      <c r="JJZ32" s="13"/>
      <c r="JKX32" s="15"/>
      <c r="JLA32" s="13"/>
      <c r="JLY32" s="15"/>
      <c r="JMB32" s="13"/>
      <c r="JMZ32" s="15"/>
      <c r="JNC32" s="13"/>
      <c r="JOA32" s="15"/>
      <c r="JOD32" s="13"/>
      <c r="JPB32" s="15"/>
      <c r="JPE32" s="13"/>
      <c r="JQC32" s="15"/>
      <c r="JQF32" s="13"/>
      <c r="JRD32" s="15"/>
      <c r="JRG32" s="13"/>
      <c r="JSE32" s="15"/>
      <c r="JSH32" s="13"/>
      <c r="JTF32" s="15"/>
      <c r="JTI32" s="13"/>
      <c r="JUG32" s="15"/>
      <c r="JUJ32" s="13"/>
      <c r="JVH32" s="15"/>
      <c r="JVK32" s="13"/>
      <c r="JWI32" s="15"/>
      <c r="JWL32" s="13"/>
      <c r="JXJ32" s="15"/>
      <c r="JXM32" s="13"/>
      <c r="JYK32" s="15"/>
      <c r="JYN32" s="13"/>
      <c r="JZL32" s="15"/>
      <c r="JZO32" s="13"/>
      <c r="KAM32" s="15"/>
      <c r="KAP32" s="13"/>
      <c r="KBN32" s="15"/>
      <c r="KBQ32" s="13"/>
      <c r="KCO32" s="15"/>
      <c r="KCR32" s="13"/>
      <c r="KDP32" s="15"/>
      <c r="KDS32" s="13"/>
      <c r="KEQ32" s="15"/>
      <c r="KET32" s="13"/>
      <c r="KFR32" s="15"/>
      <c r="KFU32" s="13"/>
      <c r="KGS32" s="15"/>
      <c r="KGV32" s="13"/>
      <c r="KHT32" s="15"/>
      <c r="KHW32" s="13"/>
      <c r="KIU32" s="15"/>
      <c r="KIX32" s="13"/>
      <c r="KJV32" s="15"/>
      <c r="KJY32" s="13"/>
      <c r="KKW32" s="15"/>
      <c r="KKZ32" s="13"/>
      <c r="KLX32" s="15"/>
      <c r="KMA32" s="13"/>
      <c r="KMY32" s="15"/>
      <c r="KNB32" s="13"/>
      <c r="KNZ32" s="15"/>
      <c r="KOC32" s="13"/>
      <c r="KPA32" s="15"/>
      <c r="KPD32" s="13"/>
      <c r="KQB32" s="15"/>
      <c r="KQE32" s="13"/>
      <c r="KRC32" s="15"/>
      <c r="KRF32" s="13"/>
      <c r="KSD32" s="15"/>
      <c r="KSG32" s="13"/>
      <c r="KTE32" s="15"/>
      <c r="KTH32" s="13"/>
      <c r="KUF32" s="15"/>
      <c r="KUI32" s="13"/>
      <c r="KVG32" s="15"/>
      <c r="KVJ32" s="13"/>
      <c r="KWH32" s="15"/>
      <c r="KWK32" s="13"/>
      <c r="KXI32" s="15"/>
      <c r="KXL32" s="13"/>
      <c r="KYJ32" s="15"/>
      <c r="KYM32" s="13"/>
      <c r="KZK32" s="15"/>
      <c r="KZN32" s="13"/>
      <c r="LAL32" s="15"/>
      <c r="LAO32" s="13"/>
      <c r="LBM32" s="15"/>
      <c r="LBP32" s="13"/>
      <c r="LCN32" s="15"/>
      <c r="LCQ32" s="13"/>
      <c r="LDO32" s="15"/>
      <c r="LDR32" s="13"/>
      <c r="LEP32" s="15"/>
      <c r="LES32" s="13"/>
      <c r="LFQ32" s="15"/>
      <c r="LFT32" s="13"/>
      <c r="LGR32" s="15"/>
      <c r="LGU32" s="13"/>
      <c r="LHS32" s="15"/>
      <c r="LHV32" s="13"/>
      <c r="LIT32" s="15"/>
      <c r="LIW32" s="13"/>
      <c r="LJU32" s="15"/>
      <c r="LJX32" s="13"/>
      <c r="LKV32" s="15"/>
      <c r="LKY32" s="13"/>
      <c r="LLW32" s="15"/>
      <c r="LLZ32" s="13"/>
      <c r="LMX32" s="15"/>
      <c r="LNA32" s="13"/>
      <c r="LNY32" s="15"/>
      <c r="LOB32" s="13"/>
      <c r="LOZ32" s="15"/>
      <c r="LPC32" s="13"/>
      <c r="LQA32" s="15"/>
      <c r="LQD32" s="13"/>
      <c r="LRB32" s="15"/>
      <c r="LRE32" s="13"/>
      <c r="LSC32" s="15"/>
      <c r="LSF32" s="13"/>
      <c r="LTD32" s="15"/>
      <c r="LTG32" s="13"/>
      <c r="LUE32" s="15"/>
      <c r="LUH32" s="13"/>
      <c r="LVF32" s="15"/>
      <c r="LVI32" s="13"/>
      <c r="LWG32" s="15"/>
      <c r="LWJ32" s="13"/>
      <c r="LXH32" s="15"/>
      <c r="LXK32" s="13"/>
      <c r="LYI32" s="15"/>
      <c r="LYL32" s="13"/>
      <c r="LZJ32" s="15"/>
      <c r="LZM32" s="13"/>
      <c r="MAK32" s="15"/>
      <c r="MAN32" s="13"/>
      <c r="MBL32" s="15"/>
      <c r="MBO32" s="13"/>
      <c r="MCM32" s="15"/>
      <c r="MCP32" s="13"/>
      <c r="MDN32" s="15"/>
      <c r="MDQ32" s="13"/>
      <c r="MEO32" s="15"/>
      <c r="MER32" s="13"/>
      <c r="MFP32" s="15"/>
      <c r="MFS32" s="13"/>
      <c r="MGQ32" s="15"/>
      <c r="MGT32" s="13"/>
      <c r="MHR32" s="15"/>
      <c r="MHU32" s="13"/>
      <c r="MIS32" s="15"/>
      <c r="MIV32" s="13"/>
      <c r="MJT32" s="15"/>
      <c r="MJW32" s="13"/>
      <c r="MKU32" s="15"/>
      <c r="MKX32" s="13"/>
      <c r="MLV32" s="15"/>
      <c r="MLY32" s="13"/>
      <c r="MMW32" s="15"/>
      <c r="MMZ32" s="13"/>
      <c r="MNX32" s="15"/>
      <c r="MOA32" s="13"/>
      <c r="MOY32" s="15"/>
      <c r="MPB32" s="13"/>
      <c r="MPZ32" s="15"/>
      <c r="MQC32" s="13"/>
      <c r="MRA32" s="15"/>
      <c r="MRD32" s="13"/>
      <c r="MSB32" s="15"/>
      <c r="MSE32" s="13"/>
      <c r="MTC32" s="15"/>
      <c r="MTF32" s="13"/>
      <c r="MUD32" s="15"/>
      <c r="MUG32" s="13"/>
      <c r="MVE32" s="15"/>
      <c r="MVH32" s="13"/>
      <c r="MWF32" s="15"/>
      <c r="MWI32" s="13"/>
      <c r="MXG32" s="15"/>
      <c r="MXJ32" s="13"/>
      <c r="MYH32" s="15"/>
      <c r="MYK32" s="13"/>
      <c r="MZI32" s="15"/>
      <c r="MZL32" s="13"/>
      <c r="NAJ32" s="15"/>
      <c r="NAM32" s="13"/>
      <c r="NBK32" s="15"/>
      <c r="NBN32" s="13"/>
      <c r="NCL32" s="15"/>
      <c r="NCO32" s="13"/>
      <c r="NDM32" s="15"/>
      <c r="NDP32" s="13"/>
      <c r="NEN32" s="15"/>
      <c r="NEQ32" s="13"/>
      <c r="NFO32" s="15"/>
      <c r="NFR32" s="13"/>
      <c r="NGP32" s="15"/>
      <c r="NGS32" s="13"/>
      <c r="NHQ32" s="15"/>
      <c r="NHT32" s="13"/>
      <c r="NIR32" s="15"/>
      <c r="NIU32" s="13"/>
      <c r="NJS32" s="15"/>
      <c r="NJV32" s="13"/>
      <c r="NKT32" s="15"/>
      <c r="NKW32" s="13"/>
      <c r="NLU32" s="15"/>
      <c r="NLX32" s="13"/>
      <c r="NMV32" s="15"/>
      <c r="NMY32" s="13"/>
      <c r="NNW32" s="15"/>
      <c r="NNZ32" s="13"/>
      <c r="NOX32" s="15"/>
      <c r="NPA32" s="13"/>
      <c r="NPY32" s="15"/>
      <c r="NQB32" s="13"/>
      <c r="NQZ32" s="15"/>
      <c r="NRC32" s="13"/>
      <c r="NSA32" s="15"/>
      <c r="NSD32" s="13"/>
      <c r="NTB32" s="15"/>
      <c r="NTE32" s="13"/>
      <c r="NUC32" s="15"/>
      <c r="NUF32" s="13"/>
      <c r="NVD32" s="15"/>
      <c r="NVG32" s="13"/>
      <c r="NWE32" s="15"/>
      <c r="NWH32" s="13"/>
      <c r="NXF32" s="15"/>
      <c r="NXI32" s="13"/>
      <c r="NYG32" s="15"/>
      <c r="NYJ32" s="13"/>
      <c r="NZH32" s="15"/>
      <c r="NZK32" s="13"/>
      <c r="OAI32" s="15"/>
      <c r="OAL32" s="13"/>
      <c r="OBJ32" s="15"/>
      <c r="OBM32" s="13"/>
      <c r="OCK32" s="15"/>
      <c r="OCN32" s="13"/>
      <c r="ODL32" s="15"/>
      <c r="ODO32" s="13"/>
      <c r="OEM32" s="15"/>
      <c r="OEP32" s="13"/>
      <c r="OFN32" s="15"/>
      <c r="OFQ32" s="13"/>
      <c r="OGO32" s="15"/>
      <c r="OGR32" s="13"/>
      <c r="OHP32" s="15"/>
      <c r="OHS32" s="13"/>
      <c r="OIQ32" s="15"/>
      <c r="OIT32" s="13"/>
      <c r="OJR32" s="15"/>
      <c r="OJU32" s="13"/>
      <c r="OKS32" s="15"/>
      <c r="OKV32" s="13"/>
      <c r="OLT32" s="15"/>
      <c r="OLW32" s="13"/>
      <c r="OMU32" s="15"/>
      <c r="OMX32" s="13"/>
      <c r="ONV32" s="15"/>
      <c r="ONY32" s="13"/>
      <c r="OOW32" s="15"/>
      <c r="OOZ32" s="13"/>
      <c r="OPX32" s="15"/>
      <c r="OQA32" s="13"/>
      <c r="OQY32" s="15"/>
      <c r="ORB32" s="13"/>
      <c r="ORZ32" s="15"/>
      <c r="OSC32" s="13"/>
      <c r="OTA32" s="15"/>
      <c r="OTD32" s="13"/>
      <c r="OUB32" s="15"/>
      <c r="OUE32" s="13"/>
      <c r="OVC32" s="15"/>
      <c r="OVF32" s="13"/>
      <c r="OWD32" s="15"/>
      <c r="OWG32" s="13"/>
      <c r="OXE32" s="15"/>
      <c r="OXH32" s="13"/>
      <c r="OYF32" s="15"/>
      <c r="OYI32" s="13"/>
      <c r="OZG32" s="15"/>
      <c r="OZJ32" s="13"/>
      <c r="PAH32" s="15"/>
      <c r="PAK32" s="13"/>
      <c r="PBI32" s="15"/>
      <c r="PBL32" s="13"/>
      <c r="PCJ32" s="15"/>
      <c r="PCM32" s="13"/>
      <c r="PDK32" s="15"/>
      <c r="PDN32" s="13"/>
      <c r="PEL32" s="15"/>
      <c r="PEO32" s="13"/>
      <c r="PFM32" s="15"/>
      <c r="PFP32" s="13"/>
      <c r="PGN32" s="15"/>
      <c r="PGQ32" s="13"/>
      <c r="PHO32" s="15"/>
      <c r="PHR32" s="13"/>
      <c r="PIP32" s="15"/>
      <c r="PIS32" s="13"/>
      <c r="PJQ32" s="15"/>
      <c r="PJT32" s="13"/>
      <c r="PKR32" s="15"/>
      <c r="PKU32" s="13"/>
      <c r="PLS32" s="15"/>
      <c r="PLV32" s="13"/>
      <c r="PMT32" s="15"/>
      <c r="PMW32" s="13"/>
      <c r="PNU32" s="15"/>
      <c r="PNX32" s="13"/>
      <c r="POV32" s="15"/>
      <c r="POY32" s="13"/>
      <c r="PPW32" s="15"/>
      <c r="PPZ32" s="13"/>
      <c r="PQX32" s="15"/>
      <c r="PRA32" s="13"/>
      <c r="PRY32" s="15"/>
      <c r="PSB32" s="13"/>
      <c r="PSZ32" s="15"/>
      <c r="PTC32" s="13"/>
      <c r="PUA32" s="15"/>
      <c r="PUD32" s="13"/>
      <c r="PVB32" s="15"/>
      <c r="PVE32" s="13"/>
      <c r="PWC32" s="15"/>
      <c r="PWF32" s="13"/>
      <c r="PXD32" s="15"/>
      <c r="PXG32" s="13"/>
      <c r="PYE32" s="15"/>
      <c r="PYH32" s="13"/>
      <c r="PZF32" s="15"/>
      <c r="PZI32" s="13"/>
      <c r="QAG32" s="15"/>
      <c r="QAJ32" s="13"/>
      <c r="QBH32" s="15"/>
      <c r="QBK32" s="13"/>
      <c r="QCI32" s="15"/>
      <c r="QCL32" s="13"/>
      <c r="QDJ32" s="15"/>
      <c r="QDM32" s="13"/>
      <c r="QEK32" s="15"/>
      <c r="QEN32" s="13"/>
      <c r="QFL32" s="15"/>
      <c r="QFO32" s="13"/>
      <c r="QGM32" s="15"/>
      <c r="QGP32" s="13"/>
      <c r="QHN32" s="15"/>
      <c r="QHQ32" s="13"/>
      <c r="QIO32" s="15"/>
      <c r="QIR32" s="13"/>
      <c r="QJP32" s="15"/>
      <c r="QJS32" s="13"/>
      <c r="QKQ32" s="15"/>
      <c r="QKT32" s="13"/>
      <c r="QLR32" s="15"/>
      <c r="QLU32" s="13"/>
      <c r="QMS32" s="15"/>
      <c r="QMV32" s="13"/>
      <c r="QNT32" s="15"/>
      <c r="QNW32" s="13"/>
      <c r="QOU32" s="15"/>
      <c r="QOX32" s="13"/>
      <c r="QPV32" s="15"/>
      <c r="QPY32" s="13"/>
      <c r="QQW32" s="15"/>
      <c r="QQZ32" s="13"/>
      <c r="QRX32" s="15"/>
      <c r="QSA32" s="13"/>
      <c r="QSY32" s="15"/>
      <c r="QTB32" s="13"/>
      <c r="QTZ32" s="15"/>
      <c r="QUC32" s="13"/>
      <c r="QVA32" s="15"/>
      <c r="QVD32" s="13"/>
      <c r="QWB32" s="15"/>
      <c r="QWE32" s="13"/>
      <c r="QXC32" s="15"/>
      <c r="QXF32" s="13"/>
      <c r="QYD32" s="15"/>
      <c r="QYG32" s="13"/>
      <c r="QZE32" s="15"/>
      <c r="QZH32" s="13"/>
      <c r="RAF32" s="15"/>
      <c r="RAI32" s="13"/>
      <c r="RBG32" s="15"/>
      <c r="RBJ32" s="13"/>
      <c r="RCH32" s="15"/>
      <c r="RCK32" s="13"/>
      <c r="RDI32" s="15"/>
      <c r="RDL32" s="13"/>
      <c r="REJ32" s="15"/>
      <c r="REM32" s="13"/>
      <c r="RFK32" s="15"/>
      <c r="RFN32" s="13"/>
      <c r="RGL32" s="15"/>
      <c r="RGO32" s="13"/>
      <c r="RHM32" s="15"/>
      <c r="RHP32" s="13"/>
      <c r="RIN32" s="15"/>
      <c r="RIQ32" s="13"/>
      <c r="RJO32" s="15"/>
      <c r="RJR32" s="13"/>
      <c r="RKP32" s="15"/>
      <c r="RKS32" s="13"/>
      <c r="RLQ32" s="15"/>
      <c r="RLT32" s="13"/>
      <c r="RMR32" s="15"/>
      <c r="RMU32" s="13"/>
      <c r="RNS32" s="15"/>
      <c r="RNV32" s="13"/>
      <c r="ROT32" s="15"/>
      <c r="ROW32" s="13"/>
      <c r="RPU32" s="15"/>
      <c r="RPX32" s="13"/>
      <c r="RQV32" s="15"/>
      <c r="RQY32" s="13"/>
      <c r="RRW32" s="15"/>
      <c r="RRZ32" s="13"/>
      <c r="RSX32" s="15"/>
      <c r="RTA32" s="13"/>
      <c r="RTY32" s="15"/>
      <c r="RUB32" s="13"/>
      <c r="RUZ32" s="15"/>
      <c r="RVC32" s="13"/>
      <c r="RWA32" s="15"/>
      <c r="RWD32" s="13"/>
      <c r="RXB32" s="15"/>
      <c r="RXE32" s="13"/>
      <c r="RYC32" s="15"/>
      <c r="RYF32" s="13"/>
      <c r="RZD32" s="15"/>
      <c r="RZG32" s="13"/>
      <c r="SAE32" s="15"/>
      <c r="SAH32" s="13"/>
      <c r="SBF32" s="15"/>
      <c r="SBI32" s="13"/>
      <c r="SCG32" s="15"/>
      <c r="SCJ32" s="13"/>
      <c r="SDH32" s="15"/>
      <c r="SDK32" s="13"/>
      <c r="SEI32" s="15"/>
      <c r="SEL32" s="13"/>
      <c r="SFJ32" s="15"/>
      <c r="SFM32" s="13"/>
      <c r="SGK32" s="15"/>
      <c r="SGN32" s="13"/>
      <c r="SHL32" s="15"/>
      <c r="SHO32" s="13"/>
      <c r="SIM32" s="15"/>
      <c r="SIP32" s="13"/>
      <c r="SJN32" s="15"/>
      <c r="SJQ32" s="13"/>
      <c r="SKO32" s="15"/>
      <c r="SKR32" s="13"/>
      <c r="SLP32" s="15"/>
      <c r="SLS32" s="13"/>
      <c r="SMQ32" s="15"/>
      <c r="SMT32" s="13"/>
      <c r="SNR32" s="15"/>
      <c r="SNU32" s="13"/>
      <c r="SOS32" s="15"/>
      <c r="SOV32" s="13"/>
      <c r="SPT32" s="15"/>
      <c r="SPW32" s="13"/>
      <c r="SQU32" s="15"/>
      <c r="SQX32" s="13"/>
      <c r="SRV32" s="15"/>
      <c r="SRY32" s="13"/>
      <c r="SSW32" s="15"/>
      <c r="SSZ32" s="13"/>
      <c r="STX32" s="15"/>
      <c r="SUA32" s="13"/>
      <c r="SUY32" s="15"/>
      <c r="SVB32" s="13"/>
      <c r="SVZ32" s="15"/>
      <c r="SWC32" s="13"/>
      <c r="SXA32" s="15"/>
      <c r="SXD32" s="13"/>
      <c r="SYB32" s="15"/>
      <c r="SYE32" s="13"/>
      <c r="SZC32" s="15"/>
      <c r="SZF32" s="13"/>
      <c r="TAD32" s="15"/>
      <c r="TAG32" s="13"/>
      <c r="TBE32" s="15"/>
      <c r="TBH32" s="13"/>
      <c r="TCF32" s="15"/>
      <c r="TCI32" s="13"/>
      <c r="TDG32" s="15"/>
      <c r="TDJ32" s="13"/>
      <c r="TEH32" s="15"/>
      <c r="TEK32" s="13"/>
      <c r="TFI32" s="15"/>
      <c r="TFL32" s="13"/>
      <c r="TGJ32" s="15"/>
      <c r="TGM32" s="13"/>
      <c r="THK32" s="15"/>
      <c r="THN32" s="13"/>
      <c r="TIL32" s="15"/>
      <c r="TIO32" s="13"/>
      <c r="TJM32" s="15"/>
      <c r="TJP32" s="13"/>
      <c r="TKN32" s="15"/>
      <c r="TKQ32" s="13"/>
      <c r="TLO32" s="15"/>
      <c r="TLR32" s="13"/>
      <c r="TMP32" s="15"/>
      <c r="TMS32" s="13"/>
      <c r="TNQ32" s="15"/>
      <c r="TNT32" s="13"/>
      <c r="TOR32" s="15"/>
      <c r="TOU32" s="13"/>
      <c r="TPS32" s="15"/>
      <c r="TPV32" s="13"/>
      <c r="TQT32" s="15"/>
      <c r="TQW32" s="13"/>
      <c r="TRU32" s="15"/>
      <c r="TRX32" s="13"/>
      <c r="TSV32" s="15"/>
      <c r="TSY32" s="13"/>
      <c r="TTW32" s="15"/>
      <c r="TTZ32" s="13"/>
      <c r="TUX32" s="15"/>
      <c r="TVA32" s="13"/>
      <c r="TVY32" s="15"/>
      <c r="TWB32" s="13"/>
      <c r="TWZ32" s="15"/>
      <c r="TXC32" s="13"/>
      <c r="TYA32" s="15"/>
      <c r="TYD32" s="13"/>
      <c r="TZB32" s="15"/>
      <c r="TZE32" s="13"/>
      <c r="UAC32" s="15"/>
      <c r="UAF32" s="13"/>
      <c r="UBD32" s="15"/>
      <c r="UBG32" s="13"/>
      <c r="UCE32" s="15"/>
      <c r="UCH32" s="13"/>
      <c r="UDF32" s="15"/>
      <c r="UDI32" s="13"/>
      <c r="UEG32" s="15"/>
      <c r="UEJ32" s="13"/>
      <c r="UFH32" s="15"/>
      <c r="UFK32" s="13"/>
      <c r="UGI32" s="15"/>
      <c r="UGL32" s="13"/>
      <c r="UHJ32" s="15"/>
      <c r="UHM32" s="13"/>
      <c r="UIK32" s="15"/>
      <c r="UIN32" s="13"/>
      <c r="UJL32" s="15"/>
      <c r="UJO32" s="13"/>
      <c r="UKM32" s="15"/>
      <c r="UKP32" s="13"/>
      <c r="ULN32" s="15"/>
      <c r="ULQ32" s="13"/>
      <c r="UMO32" s="15"/>
      <c r="UMR32" s="13"/>
      <c r="UNP32" s="15"/>
      <c r="UNS32" s="13"/>
      <c r="UOQ32" s="15"/>
      <c r="UOT32" s="13"/>
      <c r="UPR32" s="15"/>
      <c r="UPU32" s="13"/>
      <c r="UQS32" s="15"/>
      <c r="UQV32" s="13"/>
      <c r="URT32" s="15"/>
      <c r="URW32" s="13"/>
      <c r="USU32" s="15"/>
      <c r="USX32" s="13"/>
      <c r="UTV32" s="15"/>
      <c r="UTY32" s="13"/>
      <c r="UUW32" s="15"/>
      <c r="UUZ32" s="13"/>
      <c r="UVX32" s="15"/>
      <c r="UWA32" s="13"/>
      <c r="UWY32" s="15"/>
      <c r="UXB32" s="13"/>
      <c r="UXZ32" s="15"/>
      <c r="UYC32" s="13"/>
      <c r="UZA32" s="15"/>
      <c r="UZD32" s="13"/>
      <c r="VAB32" s="15"/>
      <c r="VAE32" s="13"/>
      <c r="VBC32" s="15"/>
      <c r="VBF32" s="13"/>
      <c r="VCD32" s="15"/>
      <c r="VCG32" s="13"/>
      <c r="VDE32" s="15"/>
      <c r="VDH32" s="13"/>
      <c r="VEF32" s="15"/>
      <c r="VEI32" s="13"/>
      <c r="VFG32" s="15"/>
      <c r="VFJ32" s="13"/>
      <c r="VGH32" s="15"/>
      <c r="VGK32" s="13"/>
      <c r="VHI32" s="15"/>
      <c r="VHL32" s="13"/>
      <c r="VIJ32" s="15"/>
      <c r="VIM32" s="13"/>
      <c r="VJK32" s="15"/>
      <c r="VJN32" s="13"/>
      <c r="VKL32" s="15"/>
      <c r="VKO32" s="13"/>
      <c r="VLM32" s="15"/>
      <c r="VLP32" s="13"/>
      <c r="VMN32" s="15"/>
      <c r="VMQ32" s="13"/>
      <c r="VNO32" s="15"/>
      <c r="VNR32" s="13"/>
      <c r="VOP32" s="15"/>
      <c r="VOS32" s="13"/>
      <c r="VPQ32" s="15"/>
      <c r="VPT32" s="13"/>
      <c r="VQR32" s="15"/>
      <c r="VQU32" s="13"/>
      <c r="VRS32" s="15"/>
      <c r="VRV32" s="13"/>
      <c r="VST32" s="15"/>
      <c r="VSW32" s="13"/>
      <c r="VTU32" s="15"/>
      <c r="VTX32" s="13"/>
      <c r="VUV32" s="15"/>
      <c r="VUY32" s="13"/>
      <c r="VVW32" s="15"/>
      <c r="VVZ32" s="13"/>
      <c r="VWX32" s="15"/>
      <c r="VXA32" s="13"/>
      <c r="VXY32" s="15"/>
      <c r="VYB32" s="13"/>
      <c r="VYZ32" s="15"/>
      <c r="VZC32" s="13"/>
      <c r="WAA32" s="15"/>
      <c r="WAD32" s="13"/>
      <c r="WBB32" s="15"/>
      <c r="WBE32" s="13"/>
      <c r="WCC32" s="15"/>
      <c r="WCF32" s="13"/>
      <c r="WDD32" s="15"/>
      <c r="WDG32" s="13"/>
      <c r="WEE32" s="15"/>
      <c r="WEH32" s="13"/>
      <c r="WFF32" s="15"/>
      <c r="WFI32" s="13"/>
      <c r="WGG32" s="15"/>
      <c r="WGJ32" s="13"/>
      <c r="WHH32" s="15"/>
      <c r="WHK32" s="13"/>
      <c r="WII32" s="15"/>
      <c r="WIL32" s="13"/>
      <c r="WJJ32" s="15"/>
      <c r="WJM32" s="13"/>
      <c r="WKK32" s="15"/>
      <c r="WKN32" s="13"/>
      <c r="WLL32" s="15"/>
      <c r="WLO32" s="13"/>
      <c r="WMM32" s="15"/>
      <c r="WMP32" s="13"/>
      <c r="WNN32" s="15"/>
      <c r="WNQ32" s="13"/>
      <c r="WOO32" s="15"/>
      <c r="WOR32" s="13"/>
      <c r="WPP32" s="15"/>
      <c r="WPS32" s="13"/>
      <c r="WQQ32" s="15"/>
      <c r="WQT32" s="13"/>
      <c r="WRR32" s="15"/>
      <c r="WRU32" s="13"/>
      <c r="WSS32" s="15"/>
      <c r="WSV32" s="13"/>
      <c r="WTT32" s="15"/>
      <c r="WTW32" s="13"/>
      <c r="WUU32" s="15"/>
      <c r="WUX32" s="13"/>
      <c r="WVV32" s="15"/>
      <c r="WVY32" s="13"/>
      <c r="WWW32" s="15"/>
      <c r="WWZ32" s="13"/>
      <c r="WXX32" s="15"/>
      <c r="WYA32" s="13"/>
      <c r="WYY32" s="15"/>
      <c r="WZB32" s="13"/>
      <c r="WZZ32" s="15"/>
      <c r="XAC32" s="13"/>
      <c r="XBA32" s="15"/>
      <c r="XBD32" s="13"/>
      <c r="XCB32" s="15"/>
      <c r="XCE32" s="13"/>
      <c r="XDC32" s="15"/>
      <c r="XDF32" s="13"/>
      <c r="XED32" s="15"/>
      <c r="XEG32" s="13"/>
    </row>
    <row r="33" spans="1:1022 1025:2048 2051:3050 3074:4076 4100:5102 5126:6128 6152:7154 7178:8180 8204:9206 9230:10232 10256:11258 11282:12284 12308:13310 13334:14336 14360:15359 15362:16361" x14ac:dyDescent="0.2">
      <c r="A33" s="3" t="s">
        <v>96</v>
      </c>
      <c r="C33" s="3">
        <v>35600000</v>
      </c>
      <c r="E33" s="3">
        <v>165533015667</v>
      </c>
      <c r="G33" s="3">
        <v>259284120080</v>
      </c>
      <c r="I33" s="3">
        <v>18525828</v>
      </c>
      <c r="K33" s="3">
        <v>216459123401</v>
      </c>
      <c r="M33" s="3">
        <v>0</v>
      </c>
      <c r="O33" s="3">
        <v>0</v>
      </c>
      <c r="Q33" s="3">
        <v>54125828</v>
      </c>
      <c r="S33" s="3">
        <v>13080</v>
      </c>
      <c r="U33" s="3">
        <v>381992139068</v>
      </c>
      <c r="W33" s="3">
        <v>702493254372.245</v>
      </c>
      <c r="Y33" s="1">
        <v>2.0304296742050632E-2</v>
      </c>
    </row>
    <row r="34" spans="1:1022 1025:2048 2051:3050 3074:4076 4100:5102 5126:6128 6152:7154 7178:8180 8204:9206 9230:10232 10256:11258 11282:12284 12308:13310 13334:14336 14360:15359 15362:16361" ht="21" x14ac:dyDescent="0.2">
      <c r="A34" s="13" t="s">
        <v>74</v>
      </c>
      <c r="C34" s="3">
        <v>19900000</v>
      </c>
      <c r="E34" s="3">
        <v>188947680985</v>
      </c>
      <c r="G34" s="3">
        <v>201410964600</v>
      </c>
      <c r="I34" s="3">
        <v>0</v>
      </c>
      <c r="K34" s="3">
        <v>0</v>
      </c>
      <c r="M34" s="3">
        <v>0</v>
      </c>
      <c r="O34" s="3">
        <v>0</v>
      </c>
      <c r="Q34" s="3">
        <v>19900000</v>
      </c>
      <c r="S34" s="3">
        <v>16030</v>
      </c>
      <c r="U34" s="3">
        <v>188947680985</v>
      </c>
      <c r="W34" s="3">
        <v>316531153190</v>
      </c>
      <c r="Y34" s="1">
        <v>9.1487603937441733E-3</v>
      </c>
      <c r="AX34" s="15"/>
      <c r="BA34" s="13"/>
      <c r="BY34" s="15"/>
      <c r="CB34" s="13"/>
      <c r="CZ34" s="15"/>
      <c r="DC34" s="13"/>
      <c r="EA34" s="15"/>
      <c r="ED34" s="13"/>
      <c r="FB34" s="15"/>
      <c r="FE34" s="13"/>
      <c r="GC34" s="15"/>
      <c r="GF34" s="13"/>
      <c r="HD34" s="15"/>
      <c r="HG34" s="13"/>
      <c r="IE34" s="15"/>
      <c r="IH34" s="13"/>
      <c r="JF34" s="15"/>
      <c r="JI34" s="13"/>
      <c r="KG34" s="15"/>
      <c r="KJ34" s="13"/>
      <c r="LH34" s="15"/>
      <c r="LK34" s="13"/>
      <c r="MI34" s="15"/>
      <c r="ML34" s="13"/>
      <c r="NJ34" s="15"/>
      <c r="NM34" s="13"/>
      <c r="OK34" s="15"/>
      <c r="ON34" s="13"/>
      <c r="PL34" s="15"/>
      <c r="PO34" s="13"/>
      <c r="QM34" s="15"/>
      <c r="QP34" s="13"/>
      <c r="RN34" s="15"/>
      <c r="RQ34" s="13"/>
      <c r="SO34" s="15"/>
      <c r="SR34" s="13"/>
      <c r="TP34" s="15"/>
      <c r="TS34" s="13"/>
      <c r="UQ34" s="15"/>
      <c r="UT34" s="13"/>
      <c r="VR34" s="15"/>
      <c r="VU34" s="13"/>
      <c r="WS34" s="15"/>
      <c r="WV34" s="13"/>
      <c r="XT34" s="15"/>
      <c r="XW34" s="13"/>
      <c r="YU34" s="15"/>
      <c r="YX34" s="13"/>
      <c r="ZV34" s="15"/>
      <c r="ZY34" s="13"/>
      <c r="AAW34" s="15"/>
      <c r="AAZ34" s="13"/>
      <c r="ABX34" s="15"/>
      <c r="ACA34" s="13"/>
      <c r="ACY34" s="15"/>
      <c r="ADB34" s="13"/>
      <c r="ADZ34" s="15"/>
      <c r="AEC34" s="13"/>
      <c r="AFA34" s="15"/>
      <c r="AFD34" s="13"/>
      <c r="AGB34" s="15"/>
      <c r="AGE34" s="13"/>
      <c r="AHC34" s="15"/>
      <c r="AHF34" s="13"/>
      <c r="AID34" s="15"/>
      <c r="AIG34" s="13"/>
      <c r="AJE34" s="15"/>
      <c r="AJH34" s="13"/>
      <c r="AKF34" s="15"/>
      <c r="AKI34" s="13"/>
      <c r="ALG34" s="15"/>
      <c r="ALJ34" s="13"/>
      <c r="AMH34" s="15"/>
      <c r="AMK34" s="13"/>
      <c r="ANI34" s="15"/>
      <c r="ANL34" s="13"/>
      <c r="AOJ34" s="15"/>
      <c r="AOM34" s="13"/>
      <c r="APK34" s="15"/>
      <c r="APN34" s="13"/>
      <c r="AQL34" s="15"/>
      <c r="AQO34" s="13"/>
      <c r="ARM34" s="15"/>
      <c r="ARP34" s="13"/>
      <c r="ASN34" s="15"/>
      <c r="ASQ34" s="13"/>
      <c r="ATO34" s="15"/>
      <c r="ATR34" s="13"/>
      <c r="AUP34" s="15"/>
      <c r="AUS34" s="13"/>
      <c r="AVQ34" s="15"/>
      <c r="AVT34" s="13"/>
      <c r="AWR34" s="15"/>
      <c r="AWU34" s="13"/>
      <c r="AXS34" s="15"/>
      <c r="AXV34" s="13"/>
      <c r="AYT34" s="15"/>
      <c r="AYW34" s="13"/>
      <c r="AZU34" s="15"/>
      <c r="AZX34" s="13"/>
      <c r="BAV34" s="15"/>
      <c r="BAY34" s="13"/>
      <c r="BBW34" s="15"/>
      <c r="BBZ34" s="13"/>
      <c r="BCX34" s="15"/>
      <c r="BDA34" s="13"/>
      <c r="BDY34" s="15"/>
      <c r="BEB34" s="13"/>
      <c r="BEZ34" s="15"/>
      <c r="BFC34" s="13"/>
      <c r="BGA34" s="15"/>
      <c r="BGD34" s="13"/>
      <c r="BHB34" s="15"/>
      <c r="BHE34" s="13"/>
      <c r="BIC34" s="15"/>
      <c r="BIF34" s="13"/>
      <c r="BJD34" s="15"/>
      <c r="BJG34" s="13"/>
      <c r="BKE34" s="15"/>
      <c r="BKH34" s="13"/>
      <c r="BLF34" s="15"/>
      <c r="BLI34" s="13"/>
      <c r="BMG34" s="15"/>
      <c r="BMJ34" s="13"/>
      <c r="BNH34" s="15"/>
      <c r="BNK34" s="13"/>
      <c r="BOI34" s="15"/>
      <c r="BOL34" s="13"/>
      <c r="BPJ34" s="15"/>
      <c r="BPM34" s="13"/>
      <c r="BQK34" s="15"/>
      <c r="BQN34" s="13"/>
      <c r="BRL34" s="15"/>
      <c r="BRO34" s="13"/>
      <c r="BSM34" s="15"/>
      <c r="BSP34" s="13"/>
      <c r="BTN34" s="15"/>
      <c r="BTQ34" s="13"/>
      <c r="BUO34" s="15"/>
      <c r="BUR34" s="13"/>
      <c r="BVP34" s="15"/>
      <c r="BVS34" s="13"/>
      <c r="BWQ34" s="15"/>
      <c r="BWT34" s="13"/>
      <c r="BXR34" s="15"/>
      <c r="BXU34" s="13"/>
      <c r="BYS34" s="15"/>
      <c r="BYV34" s="13"/>
      <c r="BZT34" s="15"/>
      <c r="BZW34" s="13"/>
      <c r="CAU34" s="15"/>
      <c r="CAX34" s="13"/>
      <c r="CBV34" s="15"/>
      <c r="CBY34" s="13"/>
      <c r="CCW34" s="15"/>
      <c r="CCZ34" s="13"/>
      <c r="CDX34" s="15"/>
      <c r="CEA34" s="13"/>
      <c r="CEY34" s="15"/>
      <c r="CFB34" s="13"/>
      <c r="CFZ34" s="15"/>
      <c r="CGC34" s="13"/>
      <c r="CHA34" s="15"/>
      <c r="CHD34" s="13"/>
      <c r="CIB34" s="15"/>
      <c r="CIE34" s="13"/>
      <c r="CJC34" s="15"/>
      <c r="CJF34" s="13"/>
      <c r="CKD34" s="15"/>
      <c r="CKG34" s="13"/>
      <c r="CLE34" s="15"/>
      <c r="CLH34" s="13"/>
      <c r="CMF34" s="15"/>
      <c r="CMI34" s="13"/>
      <c r="CNG34" s="15"/>
      <c r="CNJ34" s="13"/>
      <c r="COH34" s="15"/>
      <c r="COK34" s="13"/>
      <c r="CPI34" s="15"/>
      <c r="CPL34" s="13"/>
      <c r="CQJ34" s="15"/>
      <c r="CQM34" s="13"/>
      <c r="CRK34" s="15"/>
      <c r="CRN34" s="13"/>
      <c r="CSL34" s="15"/>
      <c r="CSO34" s="13"/>
      <c r="CTM34" s="15"/>
      <c r="CTP34" s="13"/>
      <c r="CUN34" s="15"/>
      <c r="CUQ34" s="13"/>
      <c r="CVO34" s="15"/>
      <c r="CVR34" s="13"/>
      <c r="CWP34" s="15"/>
      <c r="CWS34" s="13"/>
      <c r="CXQ34" s="15"/>
      <c r="CXT34" s="13"/>
      <c r="CYR34" s="15"/>
      <c r="CYU34" s="13"/>
      <c r="CZS34" s="15"/>
      <c r="CZV34" s="13"/>
      <c r="DAT34" s="15"/>
      <c r="DAW34" s="13"/>
      <c r="DBU34" s="15"/>
      <c r="DBX34" s="13"/>
      <c r="DCV34" s="15"/>
      <c r="DCY34" s="13"/>
      <c r="DDW34" s="15"/>
      <c r="DDZ34" s="13"/>
      <c r="DEX34" s="15"/>
      <c r="DFA34" s="13"/>
      <c r="DFY34" s="15"/>
      <c r="DGB34" s="13"/>
      <c r="DGZ34" s="15"/>
      <c r="DHC34" s="13"/>
      <c r="DIA34" s="15"/>
      <c r="DID34" s="13"/>
      <c r="DJB34" s="15"/>
      <c r="DJE34" s="13"/>
      <c r="DKC34" s="15"/>
      <c r="DKF34" s="13"/>
      <c r="DLD34" s="15"/>
      <c r="DLG34" s="13"/>
      <c r="DME34" s="15"/>
      <c r="DMH34" s="13"/>
      <c r="DNF34" s="15"/>
      <c r="DNI34" s="13"/>
      <c r="DOG34" s="15"/>
      <c r="DOJ34" s="13"/>
      <c r="DPH34" s="15"/>
      <c r="DPK34" s="13"/>
      <c r="DQI34" s="15"/>
      <c r="DQL34" s="13"/>
      <c r="DRJ34" s="15"/>
      <c r="DRM34" s="13"/>
      <c r="DSK34" s="15"/>
      <c r="DSN34" s="13"/>
      <c r="DTL34" s="15"/>
      <c r="DTO34" s="13"/>
      <c r="DUM34" s="15"/>
      <c r="DUP34" s="13"/>
      <c r="DVN34" s="15"/>
      <c r="DVQ34" s="13"/>
      <c r="DWO34" s="15"/>
      <c r="DWR34" s="13"/>
      <c r="DXP34" s="15"/>
      <c r="DXS34" s="13"/>
      <c r="DYQ34" s="15"/>
      <c r="DYT34" s="13"/>
      <c r="DZR34" s="15"/>
      <c r="DZU34" s="13"/>
      <c r="EAS34" s="15"/>
      <c r="EAV34" s="13"/>
      <c r="EBT34" s="15"/>
      <c r="EBW34" s="13"/>
      <c r="ECU34" s="15"/>
      <c r="ECX34" s="13"/>
      <c r="EDV34" s="15"/>
      <c r="EDY34" s="13"/>
      <c r="EEW34" s="15"/>
      <c r="EEZ34" s="13"/>
      <c r="EFX34" s="15"/>
      <c r="EGA34" s="13"/>
      <c r="EGY34" s="15"/>
      <c r="EHB34" s="13"/>
      <c r="EHZ34" s="15"/>
      <c r="EIC34" s="13"/>
      <c r="EJA34" s="15"/>
      <c r="EJD34" s="13"/>
      <c r="EKB34" s="15"/>
      <c r="EKE34" s="13"/>
      <c r="ELC34" s="15"/>
      <c r="ELF34" s="13"/>
      <c r="EMD34" s="15"/>
      <c r="EMG34" s="13"/>
      <c r="ENE34" s="15"/>
      <c r="ENH34" s="13"/>
      <c r="EOF34" s="15"/>
      <c r="EOI34" s="13"/>
      <c r="EPG34" s="15"/>
      <c r="EPJ34" s="13"/>
      <c r="EQH34" s="15"/>
      <c r="EQK34" s="13"/>
      <c r="ERI34" s="15"/>
      <c r="ERL34" s="13"/>
      <c r="ESJ34" s="15"/>
      <c r="ESM34" s="13"/>
      <c r="ETK34" s="15"/>
      <c r="ETN34" s="13"/>
      <c r="EUL34" s="15"/>
      <c r="EUO34" s="13"/>
      <c r="EVM34" s="15"/>
      <c r="EVP34" s="13"/>
      <c r="EWN34" s="15"/>
      <c r="EWQ34" s="13"/>
      <c r="EXO34" s="15"/>
      <c r="EXR34" s="13"/>
      <c r="EYP34" s="15"/>
      <c r="EYS34" s="13"/>
      <c r="EZQ34" s="15"/>
      <c r="EZT34" s="13"/>
      <c r="FAR34" s="15"/>
      <c r="FAU34" s="13"/>
      <c r="FBS34" s="15"/>
      <c r="FBV34" s="13"/>
      <c r="FCT34" s="15"/>
      <c r="FCW34" s="13"/>
      <c r="FDU34" s="15"/>
      <c r="FDX34" s="13"/>
      <c r="FEV34" s="15"/>
      <c r="FEY34" s="13"/>
      <c r="FFW34" s="15"/>
      <c r="FFZ34" s="13"/>
      <c r="FGX34" s="15"/>
      <c r="FHA34" s="13"/>
      <c r="FHY34" s="15"/>
      <c r="FIB34" s="13"/>
      <c r="FIZ34" s="15"/>
      <c r="FJC34" s="13"/>
      <c r="FKA34" s="15"/>
      <c r="FKD34" s="13"/>
      <c r="FLB34" s="15"/>
      <c r="FLE34" s="13"/>
      <c r="FMC34" s="15"/>
      <c r="FMF34" s="13"/>
      <c r="FND34" s="15"/>
      <c r="FNG34" s="13"/>
      <c r="FOE34" s="15"/>
      <c r="FOH34" s="13"/>
      <c r="FPF34" s="15"/>
      <c r="FPI34" s="13"/>
      <c r="FQG34" s="15"/>
      <c r="FQJ34" s="13"/>
      <c r="FRH34" s="15"/>
      <c r="FRK34" s="13"/>
      <c r="FSI34" s="15"/>
      <c r="FSL34" s="13"/>
      <c r="FTJ34" s="15"/>
      <c r="FTM34" s="13"/>
      <c r="FUK34" s="15"/>
      <c r="FUN34" s="13"/>
      <c r="FVL34" s="15"/>
      <c r="FVO34" s="13"/>
      <c r="FWM34" s="15"/>
      <c r="FWP34" s="13"/>
      <c r="FXN34" s="15"/>
      <c r="FXQ34" s="13"/>
      <c r="FYO34" s="15"/>
      <c r="FYR34" s="13"/>
      <c r="FZP34" s="15"/>
      <c r="FZS34" s="13"/>
      <c r="GAQ34" s="15"/>
      <c r="GAT34" s="13"/>
      <c r="GBR34" s="15"/>
      <c r="GBU34" s="13"/>
      <c r="GCS34" s="15"/>
      <c r="GCV34" s="13"/>
      <c r="GDT34" s="15"/>
      <c r="GDW34" s="13"/>
      <c r="GEU34" s="15"/>
      <c r="GEX34" s="13"/>
      <c r="GFV34" s="15"/>
      <c r="GFY34" s="13"/>
      <c r="GGW34" s="15"/>
      <c r="GGZ34" s="13"/>
      <c r="GHX34" s="15"/>
      <c r="GIA34" s="13"/>
      <c r="GIY34" s="15"/>
      <c r="GJB34" s="13"/>
      <c r="GJZ34" s="15"/>
      <c r="GKC34" s="13"/>
      <c r="GLA34" s="15"/>
      <c r="GLD34" s="13"/>
      <c r="GMB34" s="15"/>
      <c r="GME34" s="13"/>
      <c r="GNC34" s="15"/>
      <c r="GNF34" s="13"/>
      <c r="GOD34" s="15"/>
      <c r="GOG34" s="13"/>
      <c r="GPE34" s="15"/>
      <c r="GPH34" s="13"/>
      <c r="GQF34" s="15"/>
      <c r="GQI34" s="13"/>
      <c r="GRG34" s="15"/>
      <c r="GRJ34" s="13"/>
      <c r="GSH34" s="15"/>
      <c r="GSK34" s="13"/>
      <c r="GTI34" s="15"/>
      <c r="GTL34" s="13"/>
      <c r="GUJ34" s="15"/>
      <c r="GUM34" s="13"/>
      <c r="GVK34" s="15"/>
      <c r="GVN34" s="13"/>
      <c r="GWL34" s="15"/>
      <c r="GWO34" s="13"/>
      <c r="GXM34" s="15"/>
      <c r="GXP34" s="13"/>
      <c r="GYN34" s="15"/>
      <c r="GYQ34" s="13"/>
      <c r="GZO34" s="15"/>
      <c r="GZR34" s="13"/>
      <c r="HAP34" s="15"/>
      <c r="HAS34" s="13"/>
      <c r="HBQ34" s="15"/>
      <c r="HBT34" s="13"/>
      <c r="HCR34" s="15"/>
      <c r="HCU34" s="13"/>
      <c r="HDS34" s="15"/>
      <c r="HDV34" s="13"/>
      <c r="HET34" s="15"/>
      <c r="HEW34" s="13"/>
      <c r="HFU34" s="15"/>
      <c r="HFX34" s="13"/>
      <c r="HGV34" s="15"/>
      <c r="HGY34" s="13"/>
      <c r="HHW34" s="15"/>
      <c r="HHZ34" s="13"/>
      <c r="HIX34" s="15"/>
      <c r="HJA34" s="13"/>
      <c r="HJY34" s="15"/>
      <c r="HKB34" s="13"/>
      <c r="HKZ34" s="15"/>
      <c r="HLC34" s="13"/>
      <c r="HMA34" s="15"/>
      <c r="HMD34" s="13"/>
      <c r="HNB34" s="15"/>
      <c r="HNE34" s="13"/>
      <c r="HOC34" s="15"/>
      <c r="HOF34" s="13"/>
      <c r="HPD34" s="15"/>
      <c r="HPG34" s="13"/>
      <c r="HQE34" s="15"/>
      <c r="HQH34" s="13"/>
      <c r="HRF34" s="15"/>
      <c r="HRI34" s="13"/>
      <c r="HSG34" s="15"/>
      <c r="HSJ34" s="13"/>
      <c r="HTH34" s="15"/>
      <c r="HTK34" s="13"/>
      <c r="HUI34" s="15"/>
      <c r="HUL34" s="13"/>
      <c r="HVJ34" s="15"/>
      <c r="HVM34" s="13"/>
      <c r="HWK34" s="15"/>
      <c r="HWN34" s="13"/>
      <c r="HXL34" s="15"/>
      <c r="HXO34" s="13"/>
      <c r="HYM34" s="15"/>
      <c r="HYP34" s="13"/>
      <c r="HZN34" s="15"/>
      <c r="HZQ34" s="13"/>
      <c r="IAO34" s="15"/>
      <c r="IAR34" s="13"/>
      <c r="IBP34" s="15"/>
      <c r="IBS34" s="13"/>
      <c r="ICQ34" s="15"/>
      <c r="ICT34" s="13"/>
      <c r="IDR34" s="15"/>
      <c r="IDU34" s="13"/>
      <c r="IES34" s="15"/>
      <c r="IEV34" s="13"/>
      <c r="IFT34" s="15"/>
      <c r="IFW34" s="13"/>
      <c r="IGU34" s="15"/>
      <c r="IGX34" s="13"/>
      <c r="IHV34" s="15"/>
      <c r="IHY34" s="13"/>
      <c r="IIW34" s="15"/>
      <c r="IIZ34" s="13"/>
      <c r="IJX34" s="15"/>
      <c r="IKA34" s="13"/>
      <c r="IKY34" s="15"/>
      <c r="ILB34" s="13"/>
      <c r="ILZ34" s="15"/>
      <c r="IMC34" s="13"/>
      <c r="INA34" s="15"/>
      <c r="IND34" s="13"/>
      <c r="IOB34" s="15"/>
      <c r="IOE34" s="13"/>
      <c r="IPC34" s="15"/>
      <c r="IPF34" s="13"/>
      <c r="IQD34" s="15"/>
      <c r="IQG34" s="13"/>
      <c r="IRE34" s="15"/>
      <c r="IRH34" s="13"/>
      <c r="ISF34" s="15"/>
      <c r="ISI34" s="13"/>
      <c r="ITG34" s="15"/>
      <c r="ITJ34" s="13"/>
      <c r="IUH34" s="15"/>
      <c r="IUK34" s="13"/>
      <c r="IVI34" s="15"/>
      <c r="IVL34" s="13"/>
      <c r="IWJ34" s="15"/>
      <c r="IWM34" s="13"/>
      <c r="IXK34" s="15"/>
      <c r="IXN34" s="13"/>
      <c r="IYL34" s="15"/>
      <c r="IYO34" s="13"/>
      <c r="IZM34" s="15"/>
      <c r="IZP34" s="13"/>
      <c r="JAN34" s="15"/>
      <c r="JAQ34" s="13"/>
      <c r="JBO34" s="15"/>
      <c r="JBR34" s="13"/>
      <c r="JCP34" s="15"/>
      <c r="JCS34" s="13"/>
      <c r="JDQ34" s="15"/>
      <c r="JDT34" s="13"/>
      <c r="JER34" s="15"/>
      <c r="JEU34" s="13"/>
      <c r="JFS34" s="15"/>
      <c r="JFV34" s="13"/>
      <c r="JGT34" s="15"/>
      <c r="JGW34" s="13"/>
      <c r="JHU34" s="15"/>
      <c r="JHX34" s="13"/>
      <c r="JIV34" s="15"/>
      <c r="JIY34" s="13"/>
      <c r="JJW34" s="15"/>
      <c r="JJZ34" s="13"/>
      <c r="JKX34" s="15"/>
      <c r="JLA34" s="13"/>
      <c r="JLY34" s="15"/>
      <c r="JMB34" s="13"/>
      <c r="JMZ34" s="15"/>
      <c r="JNC34" s="13"/>
      <c r="JOA34" s="15"/>
      <c r="JOD34" s="13"/>
      <c r="JPB34" s="15"/>
      <c r="JPE34" s="13"/>
      <c r="JQC34" s="15"/>
      <c r="JQF34" s="13"/>
      <c r="JRD34" s="15"/>
      <c r="JRG34" s="13"/>
      <c r="JSE34" s="15"/>
      <c r="JSH34" s="13"/>
      <c r="JTF34" s="15"/>
      <c r="JTI34" s="13"/>
      <c r="JUG34" s="15"/>
      <c r="JUJ34" s="13"/>
      <c r="JVH34" s="15"/>
      <c r="JVK34" s="13"/>
      <c r="JWI34" s="15"/>
      <c r="JWL34" s="13"/>
      <c r="JXJ34" s="15"/>
      <c r="JXM34" s="13"/>
      <c r="JYK34" s="15"/>
      <c r="JYN34" s="13"/>
      <c r="JZL34" s="15"/>
      <c r="JZO34" s="13"/>
      <c r="KAM34" s="15"/>
      <c r="KAP34" s="13"/>
      <c r="KBN34" s="15"/>
      <c r="KBQ34" s="13"/>
      <c r="KCO34" s="15"/>
      <c r="KCR34" s="13"/>
      <c r="KDP34" s="15"/>
      <c r="KDS34" s="13"/>
      <c r="KEQ34" s="15"/>
      <c r="KET34" s="13"/>
      <c r="KFR34" s="15"/>
      <c r="KFU34" s="13"/>
      <c r="KGS34" s="15"/>
      <c r="KGV34" s="13"/>
      <c r="KHT34" s="15"/>
      <c r="KHW34" s="13"/>
      <c r="KIU34" s="15"/>
      <c r="KIX34" s="13"/>
      <c r="KJV34" s="15"/>
      <c r="KJY34" s="13"/>
      <c r="KKW34" s="15"/>
      <c r="KKZ34" s="13"/>
      <c r="KLX34" s="15"/>
      <c r="KMA34" s="13"/>
      <c r="KMY34" s="15"/>
      <c r="KNB34" s="13"/>
      <c r="KNZ34" s="15"/>
      <c r="KOC34" s="13"/>
      <c r="KPA34" s="15"/>
      <c r="KPD34" s="13"/>
      <c r="KQB34" s="15"/>
      <c r="KQE34" s="13"/>
      <c r="KRC34" s="15"/>
      <c r="KRF34" s="13"/>
      <c r="KSD34" s="15"/>
      <c r="KSG34" s="13"/>
      <c r="KTE34" s="15"/>
      <c r="KTH34" s="13"/>
      <c r="KUF34" s="15"/>
      <c r="KUI34" s="13"/>
      <c r="KVG34" s="15"/>
      <c r="KVJ34" s="13"/>
      <c r="KWH34" s="15"/>
      <c r="KWK34" s="13"/>
      <c r="KXI34" s="15"/>
      <c r="KXL34" s="13"/>
      <c r="KYJ34" s="15"/>
      <c r="KYM34" s="13"/>
      <c r="KZK34" s="15"/>
      <c r="KZN34" s="13"/>
      <c r="LAL34" s="15"/>
      <c r="LAO34" s="13"/>
      <c r="LBM34" s="15"/>
      <c r="LBP34" s="13"/>
      <c r="LCN34" s="15"/>
      <c r="LCQ34" s="13"/>
      <c r="LDO34" s="15"/>
      <c r="LDR34" s="13"/>
      <c r="LEP34" s="15"/>
      <c r="LES34" s="13"/>
      <c r="LFQ34" s="15"/>
      <c r="LFT34" s="13"/>
      <c r="LGR34" s="15"/>
      <c r="LGU34" s="13"/>
      <c r="LHS34" s="15"/>
      <c r="LHV34" s="13"/>
      <c r="LIT34" s="15"/>
      <c r="LIW34" s="13"/>
      <c r="LJU34" s="15"/>
      <c r="LJX34" s="13"/>
      <c r="LKV34" s="15"/>
      <c r="LKY34" s="13"/>
      <c r="LLW34" s="15"/>
      <c r="LLZ34" s="13"/>
      <c r="LMX34" s="15"/>
      <c r="LNA34" s="13"/>
      <c r="LNY34" s="15"/>
      <c r="LOB34" s="13"/>
      <c r="LOZ34" s="15"/>
      <c r="LPC34" s="13"/>
      <c r="LQA34" s="15"/>
      <c r="LQD34" s="13"/>
      <c r="LRB34" s="15"/>
      <c r="LRE34" s="13"/>
      <c r="LSC34" s="15"/>
      <c r="LSF34" s="13"/>
      <c r="LTD34" s="15"/>
      <c r="LTG34" s="13"/>
      <c r="LUE34" s="15"/>
      <c r="LUH34" s="13"/>
      <c r="LVF34" s="15"/>
      <c r="LVI34" s="13"/>
      <c r="LWG34" s="15"/>
      <c r="LWJ34" s="13"/>
      <c r="LXH34" s="15"/>
      <c r="LXK34" s="13"/>
      <c r="LYI34" s="15"/>
      <c r="LYL34" s="13"/>
      <c r="LZJ34" s="15"/>
      <c r="LZM34" s="13"/>
      <c r="MAK34" s="15"/>
      <c r="MAN34" s="13"/>
      <c r="MBL34" s="15"/>
      <c r="MBO34" s="13"/>
      <c r="MCM34" s="15"/>
      <c r="MCP34" s="13"/>
      <c r="MDN34" s="15"/>
      <c r="MDQ34" s="13"/>
      <c r="MEO34" s="15"/>
      <c r="MER34" s="13"/>
      <c r="MFP34" s="15"/>
      <c r="MFS34" s="13"/>
      <c r="MGQ34" s="15"/>
      <c r="MGT34" s="13"/>
      <c r="MHR34" s="15"/>
      <c r="MHU34" s="13"/>
      <c r="MIS34" s="15"/>
      <c r="MIV34" s="13"/>
      <c r="MJT34" s="15"/>
      <c r="MJW34" s="13"/>
      <c r="MKU34" s="15"/>
      <c r="MKX34" s="13"/>
      <c r="MLV34" s="15"/>
      <c r="MLY34" s="13"/>
      <c r="MMW34" s="15"/>
      <c r="MMZ34" s="13"/>
      <c r="MNX34" s="15"/>
      <c r="MOA34" s="13"/>
      <c r="MOY34" s="15"/>
      <c r="MPB34" s="13"/>
      <c r="MPZ34" s="15"/>
      <c r="MQC34" s="13"/>
      <c r="MRA34" s="15"/>
      <c r="MRD34" s="13"/>
      <c r="MSB34" s="15"/>
      <c r="MSE34" s="13"/>
      <c r="MTC34" s="15"/>
      <c r="MTF34" s="13"/>
      <c r="MUD34" s="15"/>
      <c r="MUG34" s="13"/>
      <c r="MVE34" s="15"/>
      <c r="MVH34" s="13"/>
      <c r="MWF34" s="15"/>
      <c r="MWI34" s="13"/>
      <c r="MXG34" s="15"/>
      <c r="MXJ34" s="13"/>
      <c r="MYH34" s="15"/>
      <c r="MYK34" s="13"/>
      <c r="MZI34" s="15"/>
      <c r="MZL34" s="13"/>
      <c r="NAJ34" s="15"/>
      <c r="NAM34" s="13"/>
      <c r="NBK34" s="15"/>
      <c r="NBN34" s="13"/>
      <c r="NCL34" s="15"/>
      <c r="NCO34" s="13"/>
      <c r="NDM34" s="15"/>
      <c r="NDP34" s="13"/>
      <c r="NEN34" s="15"/>
      <c r="NEQ34" s="13"/>
      <c r="NFO34" s="15"/>
      <c r="NFR34" s="13"/>
      <c r="NGP34" s="15"/>
      <c r="NGS34" s="13"/>
      <c r="NHQ34" s="15"/>
      <c r="NHT34" s="13"/>
      <c r="NIR34" s="15"/>
      <c r="NIU34" s="13"/>
      <c r="NJS34" s="15"/>
      <c r="NJV34" s="13"/>
      <c r="NKT34" s="15"/>
      <c r="NKW34" s="13"/>
      <c r="NLU34" s="15"/>
      <c r="NLX34" s="13"/>
      <c r="NMV34" s="15"/>
      <c r="NMY34" s="13"/>
      <c r="NNW34" s="15"/>
      <c r="NNZ34" s="13"/>
      <c r="NOX34" s="15"/>
      <c r="NPA34" s="13"/>
      <c r="NPY34" s="15"/>
      <c r="NQB34" s="13"/>
      <c r="NQZ34" s="15"/>
      <c r="NRC34" s="13"/>
      <c r="NSA34" s="15"/>
      <c r="NSD34" s="13"/>
      <c r="NTB34" s="15"/>
      <c r="NTE34" s="13"/>
      <c r="NUC34" s="15"/>
      <c r="NUF34" s="13"/>
      <c r="NVD34" s="15"/>
      <c r="NVG34" s="13"/>
      <c r="NWE34" s="15"/>
      <c r="NWH34" s="13"/>
      <c r="NXF34" s="15"/>
      <c r="NXI34" s="13"/>
      <c r="NYG34" s="15"/>
      <c r="NYJ34" s="13"/>
      <c r="NZH34" s="15"/>
      <c r="NZK34" s="13"/>
      <c r="OAI34" s="15"/>
      <c r="OAL34" s="13"/>
      <c r="OBJ34" s="15"/>
      <c r="OBM34" s="13"/>
      <c r="OCK34" s="15"/>
      <c r="OCN34" s="13"/>
      <c r="ODL34" s="15"/>
      <c r="ODO34" s="13"/>
      <c r="OEM34" s="15"/>
      <c r="OEP34" s="13"/>
      <c r="OFN34" s="15"/>
      <c r="OFQ34" s="13"/>
      <c r="OGO34" s="15"/>
      <c r="OGR34" s="13"/>
      <c r="OHP34" s="15"/>
      <c r="OHS34" s="13"/>
      <c r="OIQ34" s="15"/>
      <c r="OIT34" s="13"/>
      <c r="OJR34" s="15"/>
      <c r="OJU34" s="13"/>
      <c r="OKS34" s="15"/>
      <c r="OKV34" s="13"/>
      <c r="OLT34" s="15"/>
      <c r="OLW34" s="13"/>
      <c r="OMU34" s="15"/>
      <c r="OMX34" s="13"/>
      <c r="ONV34" s="15"/>
      <c r="ONY34" s="13"/>
      <c r="OOW34" s="15"/>
      <c r="OOZ34" s="13"/>
      <c r="OPX34" s="15"/>
      <c r="OQA34" s="13"/>
      <c r="OQY34" s="15"/>
      <c r="ORB34" s="13"/>
      <c r="ORZ34" s="15"/>
      <c r="OSC34" s="13"/>
      <c r="OTA34" s="15"/>
      <c r="OTD34" s="13"/>
      <c r="OUB34" s="15"/>
      <c r="OUE34" s="13"/>
      <c r="OVC34" s="15"/>
      <c r="OVF34" s="13"/>
      <c r="OWD34" s="15"/>
      <c r="OWG34" s="13"/>
      <c r="OXE34" s="15"/>
      <c r="OXH34" s="13"/>
      <c r="OYF34" s="15"/>
      <c r="OYI34" s="13"/>
      <c r="OZG34" s="15"/>
      <c r="OZJ34" s="13"/>
      <c r="PAH34" s="15"/>
      <c r="PAK34" s="13"/>
      <c r="PBI34" s="15"/>
      <c r="PBL34" s="13"/>
      <c r="PCJ34" s="15"/>
      <c r="PCM34" s="13"/>
      <c r="PDK34" s="15"/>
      <c r="PDN34" s="13"/>
      <c r="PEL34" s="15"/>
      <c r="PEO34" s="13"/>
      <c r="PFM34" s="15"/>
      <c r="PFP34" s="13"/>
      <c r="PGN34" s="15"/>
      <c r="PGQ34" s="13"/>
      <c r="PHO34" s="15"/>
      <c r="PHR34" s="13"/>
      <c r="PIP34" s="15"/>
      <c r="PIS34" s="13"/>
      <c r="PJQ34" s="15"/>
      <c r="PJT34" s="13"/>
      <c r="PKR34" s="15"/>
      <c r="PKU34" s="13"/>
      <c r="PLS34" s="15"/>
      <c r="PLV34" s="13"/>
      <c r="PMT34" s="15"/>
      <c r="PMW34" s="13"/>
      <c r="PNU34" s="15"/>
      <c r="PNX34" s="13"/>
      <c r="POV34" s="15"/>
      <c r="POY34" s="13"/>
      <c r="PPW34" s="15"/>
      <c r="PPZ34" s="13"/>
      <c r="PQX34" s="15"/>
      <c r="PRA34" s="13"/>
      <c r="PRY34" s="15"/>
      <c r="PSB34" s="13"/>
      <c r="PSZ34" s="15"/>
      <c r="PTC34" s="13"/>
      <c r="PUA34" s="15"/>
      <c r="PUD34" s="13"/>
      <c r="PVB34" s="15"/>
      <c r="PVE34" s="13"/>
      <c r="PWC34" s="15"/>
      <c r="PWF34" s="13"/>
      <c r="PXD34" s="15"/>
      <c r="PXG34" s="13"/>
      <c r="PYE34" s="15"/>
      <c r="PYH34" s="13"/>
      <c r="PZF34" s="15"/>
      <c r="PZI34" s="13"/>
      <c r="QAG34" s="15"/>
      <c r="QAJ34" s="13"/>
      <c r="QBH34" s="15"/>
      <c r="QBK34" s="13"/>
      <c r="QCI34" s="15"/>
      <c r="QCL34" s="13"/>
      <c r="QDJ34" s="15"/>
      <c r="QDM34" s="13"/>
      <c r="QEK34" s="15"/>
      <c r="QEN34" s="13"/>
      <c r="QFL34" s="15"/>
      <c r="QFO34" s="13"/>
      <c r="QGM34" s="15"/>
      <c r="QGP34" s="13"/>
      <c r="QHN34" s="15"/>
      <c r="QHQ34" s="13"/>
      <c r="QIO34" s="15"/>
      <c r="QIR34" s="13"/>
      <c r="QJP34" s="15"/>
      <c r="QJS34" s="13"/>
      <c r="QKQ34" s="15"/>
      <c r="QKT34" s="13"/>
      <c r="QLR34" s="15"/>
      <c r="QLU34" s="13"/>
      <c r="QMS34" s="15"/>
      <c r="QMV34" s="13"/>
      <c r="QNT34" s="15"/>
      <c r="QNW34" s="13"/>
      <c r="QOU34" s="15"/>
      <c r="QOX34" s="13"/>
      <c r="QPV34" s="15"/>
      <c r="QPY34" s="13"/>
      <c r="QQW34" s="15"/>
      <c r="QQZ34" s="13"/>
      <c r="QRX34" s="15"/>
      <c r="QSA34" s="13"/>
      <c r="QSY34" s="15"/>
      <c r="QTB34" s="13"/>
      <c r="QTZ34" s="15"/>
      <c r="QUC34" s="13"/>
      <c r="QVA34" s="15"/>
      <c r="QVD34" s="13"/>
      <c r="QWB34" s="15"/>
      <c r="QWE34" s="13"/>
      <c r="QXC34" s="15"/>
      <c r="QXF34" s="13"/>
      <c r="QYD34" s="15"/>
      <c r="QYG34" s="13"/>
      <c r="QZE34" s="15"/>
      <c r="QZH34" s="13"/>
      <c r="RAF34" s="15"/>
      <c r="RAI34" s="13"/>
      <c r="RBG34" s="15"/>
      <c r="RBJ34" s="13"/>
      <c r="RCH34" s="15"/>
      <c r="RCK34" s="13"/>
      <c r="RDI34" s="15"/>
      <c r="RDL34" s="13"/>
      <c r="REJ34" s="15"/>
      <c r="REM34" s="13"/>
      <c r="RFK34" s="15"/>
      <c r="RFN34" s="13"/>
      <c r="RGL34" s="15"/>
      <c r="RGO34" s="13"/>
      <c r="RHM34" s="15"/>
      <c r="RHP34" s="13"/>
      <c r="RIN34" s="15"/>
      <c r="RIQ34" s="13"/>
      <c r="RJO34" s="15"/>
      <c r="RJR34" s="13"/>
      <c r="RKP34" s="15"/>
      <c r="RKS34" s="13"/>
      <c r="RLQ34" s="15"/>
      <c r="RLT34" s="13"/>
      <c r="RMR34" s="15"/>
      <c r="RMU34" s="13"/>
      <c r="RNS34" s="15"/>
      <c r="RNV34" s="13"/>
      <c r="ROT34" s="15"/>
      <c r="ROW34" s="13"/>
      <c r="RPU34" s="15"/>
      <c r="RPX34" s="13"/>
      <c r="RQV34" s="15"/>
      <c r="RQY34" s="13"/>
      <c r="RRW34" s="15"/>
      <c r="RRZ34" s="13"/>
      <c r="RSX34" s="15"/>
      <c r="RTA34" s="13"/>
      <c r="RTY34" s="15"/>
      <c r="RUB34" s="13"/>
      <c r="RUZ34" s="15"/>
      <c r="RVC34" s="13"/>
      <c r="RWA34" s="15"/>
      <c r="RWD34" s="13"/>
      <c r="RXB34" s="15"/>
      <c r="RXE34" s="13"/>
      <c r="RYC34" s="15"/>
      <c r="RYF34" s="13"/>
      <c r="RZD34" s="15"/>
      <c r="RZG34" s="13"/>
      <c r="SAE34" s="15"/>
      <c r="SAH34" s="13"/>
      <c r="SBF34" s="15"/>
      <c r="SBI34" s="13"/>
      <c r="SCG34" s="15"/>
      <c r="SCJ34" s="13"/>
      <c r="SDH34" s="15"/>
      <c r="SDK34" s="13"/>
      <c r="SEI34" s="15"/>
      <c r="SEL34" s="13"/>
      <c r="SFJ34" s="15"/>
      <c r="SFM34" s="13"/>
      <c r="SGK34" s="15"/>
      <c r="SGN34" s="13"/>
      <c r="SHL34" s="15"/>
      <c r="SHO34" s="13"/>
      <c r="SIM34" s="15"/>
      <c r="SIP34" s="13"/>
      <c r="SJN34" s="15"/>
      <c r="SJQ34" s="13"/>
      <c r="SKO34" s="15"/>
      <c r="SKR34" s="13"/>
      <c r="SLP34" s="15"/>
      <c r="SLS34" s="13"/>
      <c r="SMQ34" s="15"/>
      <c r="SMT34" s="13"/>
      <c r="SNR34" s="15"/>
      <c r="SNU34" s="13"/>
      <c r="SOS34" s="15"/>
      <c r="SOV34" s="13"/>
      <c r="SPT34" s="15"/>
      <c r="SPW34" s="13"/>
      <c r="SQU34" s="15"/>
      <c r="SQX34" s="13"/>
      <c r="SRV34" s="15"/>
      <c r="SRY34" s="13"/>
      <c r="SSW34" s="15"/>
      <c r="SSZ34" s="13"/>
      <c r="STX34" s="15"/>
      <c r="SUA34" s="13"/>
      <c r="SUY34" s="15"/>
      <c r="SVB34" s="13"/>
      <c r="SVZ34" s="15"/>
      <c r="SWC34" s="13"/>
      <c r="SXA34" s="15"/>
      <c r="SXD34" s="13"/>
      <c r="SYB34" s="15"/>
      <c r="SYE34" s="13"/>
      <c r="SZC34" s="15"/>
      <c r="SZF34" s="13"/>
      <c r="TAD34" s="15"/>
      <c r="TAG34" s="13"/>
      <c r="TBE34" s="15"/>
      <c r="TBH34" s="13"/>
      <c r="TCF34" s="15"/>
      <c r="TCI34" s="13"/>
      <c r="TDG34" s="15"/>
      <c r="TDJ34" s="13"/>
      <c r="TEH34" s="15"/>
      <c r="TEK34" s="13"/>
      <c r="TFI34" s="15"/>
      <c r="TFL34" s="13"/>
      <c r="TGJ34" s="15"/>
      <c r="TGM34" s="13"/>
      <c r="THK34" s="15"/>
      <c r="THN34" s="13"/>
      <c r="TIL34" s="15"/>
      <c r="TIO34" s="13"/>
      <c r="TJM34" s="15"/>
      <c r="TJP34" s="13"/>
      <c r="TKN34" s="15"/>
      <c r="TKQ34" s="13"/>
      <c r="TLO34" s="15"/>
      <c r="TLR34" s="13"/>
      <c r="TMP34" s="15"/>
      <c r="TMS34" s="13"/>
      <c r="TNQ34" s="15"/>
      <c r="TNT34" s="13"/>
      <c r="TOR34" s="15"/>
      <c r="TOU34" s="13"/>
      <c r="TPS34" s="15"/>
      <c r="TPV34" s="13"/>
      <c r="TQT34" s="15"/>
      <c r="TQW34" s="13"/>
      <c r="TRU34" s="15"/>
      <c r="TRX34" s="13"/>
      <c r="TSV34" s="15"/>
      <c r="TSY34" s="13"/>
      <c r="TTW34" s="15"/>
      <c r="TTZ34" s="13"/>
      <c r="TUX34" s="15"/>
      <c r="TVA34" s="13"/>
      <c r="TVY34" s="15"/>
      <c r="TWB34" s="13"/>
      <c r="TWZ34" s="15"/>
      <c r="TXC34" s="13"/>
      <c r="TYA34" s="15"/>
      <c r="TYD34" s="13"/>
      <c r="TZB34" s="15"/>
      <c r="TZE34" s="13"/>
      <c r="UAC34" s="15"/>
      <c r="UAF34" s="13"/>
      <c r="UBD34" s="15"/>
      <c r="UBG34" s="13"/>
      <c r="UCE34" s="15"/>
      <c r="UCH34" s="13"/>
      <c r="UDF34" s="15"/>
      <c r="UDI34" s="13"/>
      <c r="UEG34" s="15"/>
      <c r="UEJ34" s="13"/>
      <c r="UFH34" s="15"/>
      <c r="UFK34" s="13"/>
      <c r="UGI34" s="15"/>
      <c r="UGL34" s="13"/>
      <c r="UHJ34" s="15"/>
      <c r="UHM34" s="13"/>
      <c r="UIK34" s="15"/>
      <c r="UIN34" s="13"/>
      <c r="UJL34" s="15"/>
      <c r="UJO34" s="13"/>
      <c r="UKM34" s="15"/>
      <c r="UKP34" s="13"/>
      <c r="ULN34" s="15"/>
      <c r="ULQ34" s="13"/>
      <c r="UMO34" s="15"/>
      <c r="UMR34" s="13"/>
      <c r="UNP34" s="15"/>
      <c r="UNS34" s="13"/>
      <c r="UOQ34" s="15"/>
      <c r="UOT34" s="13"/>
      <c r="UPR34" s="15"/>
      <c r="UPU34" s="13"/>
      <c r="UQS34" s="15"/>
      <c r="UQV34" s="13"/>
      <c r="URT34" s="15"/>
      <c r="URW34" s="13"/>
      <c r="USU34" s="15"/>
      <c r="USX34" s="13"/>
      <c r="UTV34" s="15"/>
      <c r="UTY34" s="13"/>
      <c r="UUW34" s="15"/>
      <c r="UUZ34" s="13"/>
      <c r="UVX34" s="15"/>
      <c r="UWA34" s="13"/>
      <c r="UWY34" s="15"/>
      <c r="UXB34" s="13"/>
      <c r="UXZ34" s="15"/>
      <c r="UYC34" s="13"/>
      <c r="UZA34" s="15"/>
      <c r="UZD34" s="13"/>
      <c r="VAB34" s="15"/>
      <c r="VAE34" s="13"/>
      <c r="VBC34" s="15"/>
      <c r="VBF34" s="13"/>
      <c r="VCD34" s="15"/>
      <c r="VCG34" s="13"/>
      <c r="VDE34" s="15"/>
      <c r="VDH34" s="13"/>
      <c r="VEF34" s="15"/>
      <c r="VEI34" s="13"/>
      <c r="VFG34" s="15"/>
      <c r="VFJ34" s="13"/>
      <c r="VGH34" s="15"/>
      <c r="VGK34" s="13"/>
      <c r="VHI34" s="15"/>
      <c r="VHL34" s="13"/>
      <c r="VIJ34" s="15"/>
      <c r="VIM34" s="13"/>
      <c r="VJK34" s="15"/>
      <c r="VJN34" s="13"/>
      <c r="VKL34" s="15"/>
      <c r="VKO34" s="13"/>
      <c r="VLM34" s="15"/>
      <c r="VLP34" s="13"/>
      <c r="VMN34" s="15"/>
      <c r="VMQ34" s="13"/>
      <c r="VNO34" s="15"/>
      <c r="VNR34" s="13"/>
      <c r="VOP34" s="15"/>
      <c r="VOS34" s="13"/>
      <c r="VPQ34" s="15"/>
      <c r="VPT34" s="13"/>
      <c r="VQR34" s="15"/>
      <c r="VQU34" s="13"/>
      <c r="VRS34" s="15"/>
      <c r="VRV34" s="13"/>
      <c r="VST34" s="15"/>
      <c r="VSW34" s="13"/>
      <c r="VTU34" s="15"/>
      <c r="VTX34" s="13"/>
      <c r="VUV34" s="15"/>
      <c r="VUY34" s="13"/>
      <c r="VVW34" s="15"/>
      <c r="VVZ34" s="13"/>
      <c r="VWX34" s="15"/>
      <c r="VXA34" s="13"/>
      <c r="VXY34" s="15"/>
      <c r="VYB34" s="13"/>
      <c r="VYZ34" s="15"/>
      <c r="VZC34" s="13"/>
      <c r="WAA34" s="15"/>
      <c r="WAD34" s="13"/>
      <c r="WBB34" s="15"/>
      <c r="WBE34" s="13"/>
      <c r="WCC34" s="15"/>
      <c r="WCF34" s="13"/>
      <c r="WDD34" s="15"/>
      <c r="WDG34" s="13"/>
      <c r="WEE34" s="15"/>
      <c r="WEH34" s="13"/>
      <c r="WFF34" s="15"/>
      <c r="WFI34" s="13"/>
      <c r="WGG34" s="15"/>
      <c r="WGJ34" s="13"/>
      <c r="WHH34" s="15"/>
      <c r="WHK34" s="13"/>
      <c r="WII34" s="15"/>
      <c r="WIL34" s="13"/>
      <c r="WJJ34" s="15"/>
      <c r="WJM34" s="13"/>
      <c r="WKK34" s="15"/>
      <c r="WKN34" s="13"/>
      <c r="WLL34" s="15"/>
      <c r="WLO34" s="13"/>
      <c r="WMM34" s="15"/>
      <c r="WMP34" s="13"/>
      <c r="WNN34" s="15"/>
      <c r="WNQ34" s="13"/>
      <c r="WOO34" s="15"/>
      <c r="WOR34" s="13"/>
      <c r="WPP34" s="15"/>
      <c r="WPS34" s="13"/>
      <c r="WQQ34" s="15"/>
      <c r="WQT34" s="13"/>
      <c r="WRR34" s="15"/>
      <c r="WRU34" s="13"/>
      <c r="WSS34" s="15"/>
      <c r="WSV34" s="13"/>
      <c r="WTT34" s="15"/>
      <c r="WTW34" s="13"/>
      <c r="WUU34" s="15"/>
      <c r="WUX34" s="13"/>
      <c r="WVV34" s="15"/>
      <c r="WVY34" s="13"/>
      <c r="WWW34" s="15"/>
      <c r="WWZ34" s="13"/>
      <c r="WXX34" s="15"/>
      <c r="WYA34" s="13"/>
      <c r="WYY34" s="15"/>
      <c r="WZB34" s="13"/>
      <c r="WZZ34" s="15"/>
      <c r="XAC34" s="13"/>
      <c r="XBA34" s="15"/>
      <c r="XBD34" s="13"/>
      <c r="XCB34" s="15"/>
      <c r="XCE34" s="13"/>
      <c r="XDC34" s="15"/>
      <c r="XDF34" s="13"/>
      <c r="XED34" s="15"/>
      <c r="XEG34" s="13"/>
    </row>
    <row r="35" spans="1:1022 1025:2048 2051:3050 3074:4076 4100:5102 5126:6128 6152:7154 7178:8180 8204:9206 9230:10232 10256:11258 11282:12284 12308:13310 13334:14336 14360:15359 15362:16361" ht="21" x14ac:dyDescent="0.2">
      <c r="A35" s="13" t="s">
        <v>75</v>
      </c>
      <c r="C35" s="3">
        <v>54150000</v>
      </c>
      <c r="E35" s="3">
        <v>233782046392</v>
      </c>
      <c r="G35" s="3">
        <v>422866279335</v>
      </c>
      <c r="I35" s="3">
        <v>800000</v>
      </c>
      <c r="K35" s="3">
        <v>6954477475</v>
      </c>
      <c r="M35" s="3">
        <v>0</v>
      </c>
      <c r="O35" s="3">
        <v>0</v>
      </c>
      <c r="Q35" s="3">
        <v>54950000</v>
      </c>
      <c r="S35" s="3">
        <v>14030</v>
      </c>
      <c r="U35" s="3">
        <v>240736523867</v>
      </c>
      <c r="W35" s="3">
        <v>764989068095</v>
      </c>
      <c r="Y35" s="1">
        <v>2.2110625185868458E-2</v>
      </c>
      <c r="AX35" s="15"/>
      <c r="BA35" s="13"/>
      <c r="BY35" s="15"/>
      <c r="CB35" s="13"/>
      <c r="CZ35" s="15"/>
      <c r="DC35" s="13"/>
      <c r="EA35" s="15"/>
      <c r="ED35" s="13"/>
      <c r="FB35" s="15"/>
      <c r="FE35" s="13"/>
      <c r="GC35" s="15"/>
      <c r="GF35" s="13"/>
      <c r="HD35" s="15"/>
      <c r="HG35" s="13"/>
      <c r="IE35" s="15"/>
      <c r="IH35" s="13"/>
      <c r="JF35" s="15"/>
      <c r="JI35" s="13"/>
      <c r="KG35" s="15"/>
      <c r="KJ35" s="13"/>
      <c r="LH35" s="15"/>
      <c r="LK35" s="13"/>
      <c r="MI35" s="15"/>
      <c r="ML35" s="13"/>
      <c r="NJ35" s="15"/>
      <c r="NM35" s="13"/>
      <c r="OK35" s="15"/>
      <c r="ON35" s="13"/>
      <c r="PL35" s="15"/>
      <c r="PO35" s="13"/>
      <c r="QM35" s="15"/>
      <c r="QP35" s="13"/>
      <c r="RN35" s="15"/>
      <c r="RQ35" s="13"/>
      <c r="SO35" s="15"/>
      <c r="SR35" s="13"/>
      <c r="TP35" s="15"/>
      <c r="TS35" s="13"/>
      <c r="UQ35" s="15"/>
      <c r="UT35" s="13"/>
      <c r="VR35" s="15"/>
      <c r="VU35" s="13"/>
      <c r="WS35" s="15"/>
      <c r="WV35" s="13"/>
      <c r="XT35" s="15"/>
      <c r="XW35" s="13"/>
      <c r="YU35" s="15"/>
      <c r="YX35" s="13"/>
      <c r="ZV35" s="15"/>
      <c r="ZY35" s="13"/>
      <c r="AAW35" s="15"/>
      <c r="AAZ35" s="13"/>
      <c r="ABX35" s="15"/>
      <c r="ACA35" s="13"/>
      <c r="ACY35" s="15"/>
      <c r="ADB35" s="13"/>
      <c r="ADZ35" s="15"/>
      <c r="AEC35" s="13"/>
      <c r="AFA35" s="15"/>
      <c r="AFD35" s="13"/>
      <c r="AGB35" s="15"/>
      <c r="AGE35" s="13"/>
      <c r="AHC35" s="15"/>
      <c r="AHF35" s="13"/>
      <c r="AID35" s="15"/>
      <c r="AIG35" s="13"/>
      <c r="AJE35" s="15"/>
      <c r="AJH35" s="13"/>
      <c r="AKF35" s="15"/>
      <c r="AKI35" s="13"/>
      <c r="ALG35" s="15"/>
      <c r="ALJ35" s="13"/>
      <c r="AMH35" s="15"/>
      <c r="AMK35" s="13"/>
      <c r="ANI35" s="15"/>
      <c r="ANL35" s="13"/>
      <c r="AOJ35" s="15"/>
      <c r="AOM35" s="13"/>
      <c r="APK35" s="15"/>
      <c r="APN35" s="13"/>
      <c r="AQL35" s="15"/>
      <c r="AQO35" s="13"/>
      <c r="ARM35" s="15"/>
      <c r="ARP35" s="13"/>
      <c r="ASN35" s="15"/>
      <c r="ASQ35" s="13"/>
      <c r="ATO35" s="15"/>
      <c r="ATR35" s="13"/>
      <c r="AUP35" s="15"/>
      <c r="AUS35" s="13"/>
      <c r="AVQ35" s="15"/>
      <c r="AVT35" s="13"/>
      <c r="AWR35" s="15"/>
      <c r="AWU35" s="13"/>
      <c r="AXS35" s="15"/>
      <c r="AXV35" s="13"/>
      <c r="AYT35" s="15"/>
      <c r="AYW35" s="13"/>
      <c r="AZU35" s="15"/>
      <c r="AZX35" s="13"/>
      <c r="BAV35" s="15"/>
      <c r="BAY35" s="13"/>
      <c r="BBW35" s="15"/>
      <c r="BBZ35" s="13"/>
      <c r="BCX35" s="15"/>
      <c r="BDA35" s="13"/>
      <c r="BDY35" s="15"/>
      <c r="BEB35" s="13"/>
      <c r="BEZ35" s="15"/>
      <c r="BFC35" s="13"/>
      <c r="BGA35" s="15"/>
      <c r="BGD35" s="13"/>
      <c r="BHB35" s="15"/>
      <c r="BHE35" s="13"/>
      <c r="BIC35" s="15"/>
      <c r="BIF35" s="13"/>
      <c r="BJD35" s="15"/>
      <c r="BJG35" s="13"/>
      <c r="BKE35" s="15"/>
      <c r="BKH35" s="13"/>
      <c r="BLF35" s="15"/>
      <c r="BLI35" s="13"/>
      <c r="BMG35" s="15"/>
      <c r="BMJ35" s="13"/>
      <c r="BNH35" s="15"/>
      <c r="BNK35" s="13"/>
      <c r="BOI35" s="15"/>
      <c r="BOL35" s="13"/>
      <c r="BPJ35" s="15"/>
      <c r="BPM35" s="13"/>
      <c r="BQK35" s="15"/>
      <c r="BQN35" s="13"/>
      <c r="BRL35" s="15"/>
      <c r="BRO35" s="13"/>
      <c r="BSM35" s="15"/>
      <c r="BSP35" s="13"/>
      <c r="BTN35" s="15"/>
      <c r="BTQ35" s="13"/>
      <c r="BUO35" s="15"/>
      <c r="BUR35" s="13"/>
      <c r="BVP35" s="15"/>
      <c r="BVS35" s="13"/>
      <c r="BWQ35" s="15"/>
      <c r="BWT35" s="13"/>
      <c r="BXR35" s="15"/>
      <c r="BXU35" s="13"/>
      <c r="BYS35" s="15"/>
      <c r="BYV35" s="13"/>
      <c r="BZT35" s="15"/>
      <c r="BZW35" s="13"/>
      <c r="CAU35" s="15"/>
      <c r="CAX35" s="13"/>
      <c r="CBV35" s="15"/>
      <c r="CBY35" s="13"/>
      <c r="CCW35" s="15"/>
      <c r="CCZ35" s="13"/>
      <c r="CDX35" s="15"/>
      <c r="CEA35" s="13"/>
      <c r="CEY35" s="15"/>
      <c r="CFB35" s="13"/>
      <c r="CFZ35" s="15"/>
      <c r="CGC35" s="13"/>
      <c r="CHA35" s="15"/>
      <c r="CHD35" s="13"/>
      <c r="CIB35" s="15"/>
      <c r="CIE35" s="13"/>
      <c r="CJC35" s="15"/>
      <c r="CJF35" s="13"/>
      <c r="CKD35" s="15"/>
      <c r="CKG35" s="13"/>
      <c r="CLE35" s="15"/>
      <c r="CLH35" s="13"/>
      <c r="CMF35" s="15"/>
      <c r="CMI35" s="13"/>
      <c r="CNG35" s="15"/>
      <c r="CNJ35" s="13"/>
      <c r="COH35" s="15"/>
      <c r="COK35" s="13"/>
      <c r="CPI35" s="15"/>
      <c r="CPL35" s="13"/>
      <c r="CQJ35" s="15"/>
      <c r="CQM35" s="13"/>
      <c r="CRK35" s="15"/>
      <c r="CRN35" s="13"/>
      <c r="CSL35" s="15"/>
      <c r="CSO35" s="13"/>
      <c r="CTM35" s="15"/>
      <c r="CTP35" s="13"/>
      <c r="CUN35" s="15"/>
      <c r="CUQ35" s="13"/>
      <c r="CVO35" s="15"/>
      <c r="CVR35" s="13"/>
      <c r="CWP35" s="15"/>
      <c r="CWS35" s="13"/>
      <c r="CXQ35" s="15"/>
      <c r="CXT35" s="13"/>
      <c r="CYR35" s="15"/>
      <c r="CYU35" s="13"/>
      <c r="CZS35" s="15"/>
      <c r="CZV35" s="13"/>
      <c r="DAT35" s="15"/>
      <c r="DAW35" s="13"/>
      <c r="DBU35" s="15"/>
      <c r="DBX35" s="13"/>
      <c r="DCV35" s="15"/>
      <c r="DCY35" s="13"/>
      <c r="DDW35" s="15"/>
      <c r="DDZ35" s="13"/>
      <c r="DEX35" s="15"/>
      <c r="DFA35" s="13"/>
      <c r="DFY35" s="15"/>
      <c r="DGB35" s="13"/>
      <c r="DGZ35" s="15"/>
      <c r="DHC35" s="13"/>
      <c r="DIA35" s="15"/>
      <c r="DID35" s="13"/>
      <c r="DJB35" s="15"/>
      <c r="DJE35" s="13"/>
      <c r="DKC35" s="15"/>
      <c r="DKF35" s="13"/>
      <c r="DLD35" s="15"/>
      <c r="DLG35" s="13"/>
      <c r="DME35" s="15"/>
      <c r="DMH35" s="13"/>
      <c r="DNF35" s="15"/>
      <c r="DNI35" s="13"/>
      <c r="DOG35" s="15"/>
      <c r="DOJ35" s="13"/>
      <c r="DPH35" s="15"/>
      <c r="DPK35" s="13"/>
      <c r="DQI35" s="15"/>
      <c r="DQL35" s="13"/>
      <c r="DRJ35" s="15"/>
      <c r="DRM35" s="13"/>
      <c r="DSK35" s="15"/>
      <c r="DSN35" s="13"/>
      <c r="DTL35" s="15"/>
      <c r="DTO35" s="13"/>
      <c r="DUM35" s="15"/>
      <c r="DUP35" s="13"/>
      <c r="DVN35" s="15"/>
      <c r="DVQ35" s="13"/>
      <c r="DWO35" s="15"/>
      <c r="DWR35" s="13"/>
      <c r="DXP35" s="15"/>
      <c r="DXS35" s="13"/>
      <c r="DYQ35" s="15"/>
      <c r="DYT35" s="13"/>
      <c r="DZR35" s="15"/>
      <c r="DZU35" s="13"/>
      <c r="EAS35" s="15"/>
      <c r="EAV35" s="13"/>
      <c r="EBT35" s="15"/>
      <c r="EBW35" s="13"/>
      <c r="ECU35" s="15"/>
      <c r="ECX35" s="13"/>
      <c r="EDV35" s="15"/>
      <c r="EDY35" s="13"/>
      <c r="EEW35" s="15"/>
      <c r="EEZ35" s="13"/>
      <c r="EFX35" s="15"/>
      <c r="EGA35" s="13"/>
      <c r="EGY35" s="15"/>
      <c r="EHB35" s="13"/>
      <c r="EHZ35" s="15"/>
      <c r="EIC35" s="13"/>
      <c r="EJA35" s="15"/>
      <c r="EJD35" s="13"/>
      <c r="EKB35" s="15"/>
      <c r="EKE35" s="13"/>
      <c r="ELC35" s="15"/>
      <c r="ELF35" s="13"/>
      <c r="EMD35" s="15"/>
      <c r="EMG35" s="13"/>
      <c r="ENE35" s="15"/>
      <c r="ENH35" s="13"/>
      <c r="EOF35" s="15"/>
      <c r="EOI35" s="13"/>
      <c r="EPG35" s="15"/>
      <c r="EPJ35" s="13"/>
      <c r="EQH35" s="15"/>
      <c r="EQK35" s="13"/>
      <c r="ERI35" s="15"/>
      <c r="ERL35" s="13"/>
      <c r="ESJ35" s="15"/>
      <c r="ESM35" s="13"/>
      <c r="ETK35" s="15"/>
      <c r="ETN35" s="13"/>
      <c r="EUL35" s="15"/>
      <c r="EUO35" s="13"/>
      <c r="EVM35" s="15"/>
      <c r="EVP35" s="13"/>
      <c r="EWN35" s="15"/>
      <c r="EWQ35" s="13"/>
      <c r="EXO35" s="15"/>
      <c r="EXR35" s="13"/>
      <c r="EYP35" s="15"/>
      <c r="EYS35" s="13"/>
      <c r="EZQ35" s="15"/>
      <c r="EZT35" s="13"/>
      <c r="FAR35" s="15"/>
      <c r="FAU35" s="13"/>
      <c r="FBS35" s="15"/>
      <c r="FBV35" s="13"/>
      <c r="FCT35" s="15"/>
      <c r="FCW35" s="13"/>
      <c r="FDU35" s="15"/>
      <c r="FDX35" s="13"/>
      <c r="FEV35" s="15"/>
      <c r="FEY35" s="13"/>
      <c r="FFW35" s="15"/>
      <c r="FFZ35" s="13"/>
      <c r="FGX35" s="15"/>
      <c r="FHA35" s="13"/>
      <c r="FHY35" s="15"/>
      <c r="FIB35" s="13"/>
      <c r="FIZ35" s="15"/>
      <c r="FJC35" s="13"/>
      <c r="FKA35" s="15"/>
      <c r="FKD35" s="13"/>
      <c r="FLB35" s="15"/>
      <c r="FLE35" s="13"/>
      <c r="FMC35" s="15"/>
      <c r="FMF35" s="13"/>
      <c r="FND35" s="15"/>
      <c r="FNG35" s="13"/>
      <c r="FOE35" s="15"/>
      <c r="FOH35" s="13"/>
      <c r="FPF35" s="15"/>
      <c r="FPI35" s="13"/>
      <c r="FQG35" s="15"/>
      <c r="FQJ35" s="13"/>
      <c r="FRH35" s="15"/>
      <c r="FRK35" s="13"/>
      <c r="FSI35" s="15"/>
      <c r="FSL35" s="13"/>
      <c r="FTJ35" s="15"/>
      <c r="FTM35" s="13"/>
      <c r="FUK35" s="15"/>
      <c r="FUN35" s="13"/>
      <c r="FVL35" s="15"/>
      <c r="FVO35" s="13"/>
      <c r="FWM35" s="15"/>
      <c r="FWP35" s="13"/>
      <c r="FXN35" s="15"/>
      <c r="FXQ35" s="13"/>
      <c r="FYO35" s="15"/>
      <c r="FYR35" s="13"/>
      <c r="FZP35" s="15"/>
      <c r="FZS35" s="13"/>
      <c r="GAQ35" s="15"/>
      <c r="GAT35" s="13"/>
      <c r="GBR35" s="15"/>
      <c r="GBU35" s="13"/>
      <c r="GCS35" s="15"/>
      <c r="GCV35" s="13"/>
      <c r="GDT35" s="15"/>
      <c r="GDW35" s="13"/>
      <c r="GEU35" s="15"/>
      <c r="GEX35" s="13"/>
      <c r="GFV35" s="15"/>
      <c r="GFY35" s="13"/>
      <c r="GGW35" s="15"/>
      <c r="GGZ35" s="13"/>
      <c r="GHX35" s="15"/>
      <c r="GIA35" s="13"/>
      <c r="GIY35" s="15"/>
      <c r="GJB35" s="13"/>
      <c r="GJZ35" s="15"/>
      <c r="GKC35" s="13"/>
      <c r="GLA35" s="15"/>
      <c r="GLD35" s="13"/>
      <c r="GMB35" s="15"/>
      <c r="GME35" s="13"/>
      <c r="GNC35" s="15"/>
      <c r="GNF35" s="13"/>
      <c r="GOD35" s="15"/>
      <c r="GOG35" s="13"/>
      <c r="GPE35" s="15"/>
      <c r="GPH35" s="13"/>
      <c r="GQF35" s="15"/>
      <c r="GQI35" s="13"/>
      <c r="GRG35" s="15"/>
      <c r="GRJ35" s="13"/>
      <c r="GSH35" s="15"/>
      <c r="GSK35" s="13"/>
      <c r="GTI35" s="15"/>
      <c r="GTL35" s="13"/>
      <c r="GUJ35" s="15"/>
      <c r="GUM35" s="13"/>
      <c r="GVK35" s="15"/>
      <c r="GVN35" s="13"/>
      <c r="GWL35" s="15"/>
      <c r="GWO35" s="13"/>
      <c r="GXM35" s="15"/>
      <c r="GXP35" s="13"/>
      <c r="GYN35" s="15"/>
      <c r="GYQ35" s="13"/>
      <c r="GZO35" s="15"/>
      <c r="GZR35" s="13"/>
      <c r="HAP35" s="15"/>
      <c r="HAS35" s="13"/>
      <c r="HBQ35" s="15"/>
      <c r="HBT35" s="13"/>
      <c r="HCR35" s="15"/>
      <c r="HCU35" s="13"/>
      <c r="HDS35" s="15"/>
      <c r="HDV35" s="13"/>
      <c r="HET35" s="15"/>
      <c r="HEW35" s="13"/>
      <c r="HFU35" s="15"/>
      <c r="HFX35" s="13"/>
      <c r="HGV35" s="15"/>
      <c r="HGY35" s="13"/>
      <c r="HHW35" s="15"/>
      <c r="HHZ35" s="13"/>
      <c r="HIX35" s="15"/>
      <c r="HJA35" s="13"/>
      <c r="HJY35" s="15"/>
      <c r="HKB35" s="13"/>
      <c r="HKZ35" s="15"/>
      <c r="HLC35" s="13"/>
      <c r="HMA35" s="15"/>
      <c r="HMD35" s="13"/>
      <c r="HNB35" s="15"/>
      <c r="HNE35" s="13"/>
      <c r="HOC35" s="15"/>
      <c r="HOF35" s="13"/>
      <c r="HPD35" s="15"/>
      <c r="HPG35" s="13"/>
      <c r="HQE35" s="15"/>
      <c r="HQH35" s="13"/>
      <c r="HRF35" s="15"/>
      <c r="HRI35" s="13"/>
      <c r="HSG35" s="15"/>
      <c r="HSJ35" s="13"/>
      <c r="HTH35" s="15"/>
      <c r="HTK35" s="13"/>
      <c r="HUI35" s="15"/>
      <c r="HUL35" s="13"/>
      <c r="HVJ35" s="15"/>
      <c r="HVM35" s="13"/>
      <c r="HWK35" s="15"/>
      <c r="HWN35" s="13"/>
      <c r="HXL35" s="15"/>
      <c r="HXO35" s="13"/>
      <c r="HYM35" s="15"/>
      <c r="HYP35" s="13"/>
      <c r="HZN35" s="15"/>
      <c r="HZQ35" s="13"/>
      <c r="IAO35" s="15"/>
      <c r="IAR35" s="13"/>
      <c r="IBP35" s="15"/>
      <c r="IBS35" s="13"/>
      <c r="ICQ35" s="15"/>
      <c r="ICT35" s="13"/>
      <c r="IDR35" s="15"/>
      <c r="IDU35" s="13"/>
      <c r="IES35" s="15"/>
      <c r="IEV35" s="13"/>
      <c r="IFT35" s="15"/>
      <c r="IFW35" s="13"/>
      <c r="IGU35" s="15"/>
      <c r="IGX35" s="13"/>
      <c r="IHV35" s="15"/>
      <c r="IHY35" s="13"/>
      <c r="IIW35" s="15"/>
      <c r="IIZ35" s="13"/>
      <c r="IJX35" s="15"/>
      <c r="IKA35" s="13"/>
      <c r="IKY35" s="15"/>
      <c r="ILB35" s="13"/>
      <c r="ILZ35" s="15"/>
      <c r="IMC35" s="13"/>
      <c r="INA35" s="15"/>
      <c r="IND35" s="13"/>
      <c r="IOB35" s="15"/>
      <c r="IOE35" s="13"/>
      <c r="IPC35" s="15"/>
      <c r="IPF35" s="13"/>
      <c r="IQD35" s="15"/>
      <c r="IQG35" s="13"/>
      <c r="IRE35" s="15"/>
      <c r="IRH35" s="13"/>
      <c r="ISF35" s="15"/>
      <c r="ISI35" s="13"/>
      <c r="ITG35" s="15"/>
      <c r="ITJ35" s="13"/>
      <c r="IUH35" s="15"/>
      <c r="IUK35" s="13"/>
      <c r="IVI35" s="15"/>
      <c r="IVL35" s="13"/>
      <c r="IWJ35" s="15"/>
      <c r="IWM35" s="13"/>
      <c r="IXK35" s="15"/>
      <c r="IXN35" s="13"/>
      <c r="IYL35" s="15"/>
      <c r="IYO35" s="13"/>
      <c r="IZM35" s="15"/>
      <c r="IZP35" s="13"/>
      <c r="JAN35" s="15"/>
      <c r="JAQ35" s="13"/>
      <c r="JBO35" s="15"/>
      <c r="JBR35" s="13"/>
      <c r="JCP35" s="15"/>
      <c r="JCS35" s="13"/>
      <c r="JDQ35" s="15"/>
      <c r="JDT35" s="13"/>
      <c r="JER35" s="15"/>
      <c r="JEU35" s="13"/>
      <c r="JFS35" s="15"/>
      <c r="JFV35" s="13"/>
      <c r="JGT35" s="15"/>
      <c r="JGW35" s="13"/>
      <c r="JHU35" s="15"/>
      <c r="JHX35" s="13"/>
      <c r="JIV35" s="15"/>
      <c r="JIY35" s="13"/>
      <c r="JJW35" s="15"/>
      <c r="JJZ35" s="13"/>
      <c r="JKX35" s="15"/>
      <c r="JLA35" s="13"/>
      <c r="JLY35" s="15"/>
      <c r="JMB35" s="13"/>
      <c r="JMZ35" s="15"/>
      <c r="JNC35" s="13"/>
      <c r="JOA35" s="15"/>
      <c r="JOD35" s="13"/>
      <c r="JPB35" s="15"/>
      <c r="JPE35" s="13"/>
      <c r="JQC35" s="15"/>
      <c r="JQF35" s="13"/>
      <c r="JRD35" s="15"/>
      <c r="JRG35" s="13"/>
      <c r="JSE35" s="15"/>
      <c r="JSH35" s="13"/>
      <c r="JTF35" s="15"/>
      <c r="JTI35" s="13"/>
      <c r="JUG35" s="15"/>
      <c r="JUJ35" s="13"/>
      <c r="JVH35" s="15"/>
      <c r="JVK35" s="13"/>
      <c r="JWI35" s="15"/>
      <c r="JWL35" s="13"/>
      <c r="JXJ35" s="15"/>
      <c r="JXM35" s="13"/>
      <c r="JYK35" s="15"/>
      <c r="JYN35" s="13"/>
      <c r="JZL35" s="15"/>
      <c r="JZO35" s="13"/>
      <c r="KAM35" s="15"/>
      <c r="KAP35" s="13"/>
      <c r="KBN35" s="15"/>
      <c r="KBQ35" s="13"/>
      <c r="KCO35" s="15"/>
      <c r="KCR35" s="13"/>
      <c r="KDP35" s="15"/>
      <c r="KDS35" s="13"/>
      <c r="KEQ35" s="15"/>
      <c r="KET35" s="13"/>
      <c r="KFR35" s="15"/>
      <c r="KFU35" s="13"/>
      <c r="KGS35" s="15"/>
      <c r="KGV35" s="13"/>
      <c r="KHT35" s="15"/>
      <c r="KHW35" s="13"/>
      <c r="KIU35" s="15"/>
      <c r="KIX35" s="13"/>
      <c r="KJV35" s="15"/>
      <c r="KJY35" s="13"/>
      <c r="KKW35" s="15"/>
      <c r="KKZ35" s="13"/>
      <c r="KLX35" s="15"/>
      <c r="KMA35" s="13"/>
      <c r="KMY35" s="15"/>
      <c r="KNB35" s="13"/>
      <c r="KNZ35" s="15"/>
      <c r="KOC35" s="13"/>
      <c r="KPA35" s="15"/>
      <c r="KPD35" s="13"/>
      <c r="KQB35" s="15"/>
      <c r="KQE35" s="13"/>
      <c r="KRC35" s="15"/>
      <c r="KRF35" s="13"/>
      <c r="KSD35" s="15"/>
      <c r="KSG35" s="13"/>
      <c r="KTE35" s="15"/>
      <c r="KTH35" s="13"/>
      <c r="KUF35" s="15"/>
      <c r="KUI35" s="13"/>
      <c r="KVG35" s="15"/>
      <c r="KVJ35" s="13"/>
      <c r="KWH35" s="15"/>
      <c r="KWK35" s="13"/>
      <c r="KXI35" s="15"/>
      <c r="KXL35" s="13"/>
      <c r="KYJ35" s="15"/>
      <c r="KYM35" s="13"/>
      <c r="KZK35" s="15"/>
      <c r="KZN35" s="13"/>
      <c r="LAL35" s="15"/>
      <c r="LAO35" s="13"/>
      <c r="LBM35" s="15"/>
      <c r="LBP35" s="13"/>
      <c r="LCN35" s="15"/>
      <c r="LCQ35" s="13"/>
      <c r="LDO35" s="15"/>
      <c r="LDR35" s="13"/>
      <c r="LEP35" s="15"/>
      <c r="LES35" s="13"/>
      <c r="LFQ35" s="15"/>
      <c r="LFT35" s="13"/>
      <c r="LGR35" s="15"/>
      <c r="LGU35" s="13"/>
      <c r="LHS35" s="15"/>
      <c r="LHV35" s="13"/>
      <c r="LIT35" s="15"/>
      <c r="LIW35" s="13"/>
      <c r="LJU35" s="15"/>
      <c r="LJX35" s="13"/>
      <c r="LKV35" s="15"/>
      <c r="LKY35" s="13"/>
      <c r="LLW35" s="15"/>
      <c r="LLZ35" s="13"/>
      <c r="LMX35" s="15"/>
      <c r="LNA35" s="13"/>
      <c r="LNY35" s="15"/>
      <c r="LOB35" s="13"/>
      <c r="LOZ35" s="15"/>
      <c r="LPC35" s="13"/>
      <c r="LQA35" s="15"/>
      <c r="LQD35" s="13"/>
      <c r="LRB35" s="15"/>
      <c r="LRE35" s="13"/>
      <c r="LSC35" s="15"/>
      <c r="LSF35" s="13"/>
      <c r="LTD35" s="15"/>
      <c r="LTG35" s="13"/>
      <c r="LUE35" s="15"/>
      <c r="LUH35" s="13"/>
      <c r="LVF35" s="15"/>
      <c r="LVI35" s="13"/>
      <c r="LWG35" s="15"/>
      <c r="LWJ35" s="13"/>
      <c r="LXH35" s="15"/>
      <c r="LXK35" s="13"/>
      <c r="LYI35" s="15"/>
      <c r="LYL35" s="13"/>
      <c r="LZJ35" s="15"/>
      <c r="LZM35" s="13"/>
      <c r="MAK35" s="15"/>
      <c r="MAN35" s="13"/>
      <c r="MBL35" s="15"/>
      <c r="MBO35" s="13"/>
      <c r="MCM35" s="15"/>
      <c r="MCP35" s="13"/>
      <c r="MDN35" s="15"/>
      <c r="MDQ35" s="13"/>
      <c r="MEO35" s="15"/>
      <c r="MER35" s="13"/>
      <c r="MFP35" s="15"/>
      <c r="MFS35" s="13"/>
      <c r="MGQ35" s="15"/>
      <c r="MGT35" s="13"/>
      <c r="MHR35" s="15"/>
      <c r="MHU35" s="13"/>
      <c r="MIS35" s="15"/>
      <c r="MIV35" s="13"/>
      <c r="MJT35" s="15"/>
      <c r="MJW35" s="13"/>
      <c r="MKU35" s="15"/>
      <c r="MKX35" s="13"/>
      <c r="MLV35" s="15"/>
      <c r="MLY35" s="13"/>
      <c r="MMW35" s="15"/>
      <c r="MMZ35" s="13"/>
      <c r="MNX35" s="15"/>
      <c r="MOA35" s="13"/>
      <c r="MOY35" s="15"/>
      <c r="MPB35" s="13"/>
      <c r="MPZ35" s="15"/>
      <c r="MQC35" s="13"/>
      <c r="MRA35" s="15"/>
      <c r="MRD35" s="13"/>
      <c r="MSB35" s="15"/>
      <c r="MSE35" s="13"/>
      <c r="MTC35" s="15"/>
      <c r="MTF35" s="13"/>
      <c r="MUD35" s="15"/>
      <c r="MUG35" s="13"/>
      <c r="MVE35" s="15"/>
      <c r="MVH35" s="13"/>
      <c r="MWF35" s="15"/>
      <c r="MWI35" s="13"/>
      <c r="MXG35" s="15"/>
      <c r="MXJ35" s="13"/>
      <c r="MYH35" s="15"/>
      <c r="MYK35" s="13"/>
      <c r="MZI35" s="15"/>
      <c r="MZL35" s="13"/>
      <c r="NAJ35" s="15"/>
      <c r="NAM35" s="13"/>
      <c r="NBK35" s="15"/>
      <c r="NBN35" s="13"/>
      <c r="NCL35" s="15"/>
      <c r="NCO35" s="13"/>
      <c r="NDM35" s="15"/>
      <c r="NDP35" s="13"/>
      <c r="NEN35" s="15"/>
      <c r="NEQ35" s="13"/>
      <c r="NFO35" s="15"/>
      <c r="NFR35" s="13"/>
      <c r="NGP35" s="15"/>
      <c r="NGS35" s="13"/>
      <c r="NHQ35" s="15"/>
      <c r="NHT35" s="13"/>
      <c r="NIR35" s="15"/>
      <c r="NIU35" s="13"/>
      <c r="NJS35" s="15"/>
      <c r="NJV35" s="13"/>
      <c r="NKT35" s="15"/>
      <c r="NKW35" s="13"/>
      <c r="NLU35" s="15"/>
      <c r="NLX35" s="13"/>
      <c r="NMV35" s="15"/>
      <c r="NMY35" s="13"/>
      <c r="NNW35" s="15"/>
      <c r="NNZ35" s="13"/>
      <c r="NOX35" s="15"/>
      <c r="NPA35" s="13"/>
      <c r="NPY35" s="15"/>
      <c r="NQB35" s="13"/>
      <c r="NQZ35" s="15"/>
      <c r="NRC35" s="13"/>
      <c r="NSA35" s="15"/>
      <c r="NSD35" s="13"/>
      <c r="NTB35" s="15"/>
      <c r="NTE35" s="13"/>
      <c r="NUC35" s="15"/>
      <c r="NUF35" s="13"/>
      <c r="NVD35" s="15"/>
      <c r="NVG35" s="13"/>
      <c r="NWE35" s="15"/>
      <c r="NWH35" s="13"/>
      <c r="NXF35" s="15"/>
      <c r="NXI35" s="13"/>
      <c r="NYG35" s="15"/>
      <c r="NYJ35" s="13"/>
      <c r="NZH35" s="15"/>
      <c r="NZK35" s="13"/>
      <c r="OAI35" s="15"/>
      <c r="OAL35" s="13"/>
      <c r="OBJ35" s="15"/>
      <c r="OBM35" s="13"/>
      <c r="OCK35" s="15"/>
      <c r="OCN35" s="13"/>
      <c r="ODL35" s="15"/>
      <c r="ODO35" s="13"/>
      <c r="OEM35" s="15"/>
      <c r="OEP35" s="13"/>
      <c r="OFN35" s="15"/>
      <c r="OFQ35" s="13"/>
      <c r="OGO35" s="15"/>
      <c r="OGR35" s="13"/>
      <c r="OHP35" s="15"/>
      <c r="OHS35" s="13"/>
      <c r="OIQ35" s="15"/>
      <c r="OIT35" s="13"/>
      <c r="OJR35" s="15"/>
      <c r="OJU35" s="13"/>
      <c r="OKS35" s="15"/>
      <c r="OKV35" s="13"/>
      <c r="OLT35" s="15"/>
      <c r="OLW35" s="13"/>
      <c r="OMU35" s="15"/>
      <c r="OMX35" s="13"/>
      <c r="ONV35" s="15"/>
      <c r="ONY35" s="13"/>
      <c r="OOW35" s="15"/>
      <c r="OOZ35" s="13"/>
      <c r="OPX35" s="15"/>
      <c r="OQA35" s="13"/>
      <c r="OQY35" s="15"/>
      <c r="ORB35" s="13"/>
      <c r="ORZ35" s="15"/>
      <c r="OSC35" s="13"/>
      <c r="OTA35" s="15"/>
      <c r="OTD35" s="13"/>
      <c r="OUB35" s="15"/>
      <c r="OUE35" s="13"/>
      <c r="OVC35" s="15"/>
      <c r="OVF35" s="13"/>
      <c r="OWD35" s="15"/>
      <c r="OWG35" s="13"/>
      <c r="OXE35" s="15"/>
      <c r="OXH35" s="13"/>
      <c r="OYF35" s="15"/>
      <c r="OYI35" s="13"/>
      <c r="OZG35" s="15"/>
      <c r="OZJ35" s="13"/>
      <c r="PAH35" s="15"/>
      <c r="PAK35" s="13"/>
      <c r="PBI35" s="15"/>
      <c r="PBL35" s="13"/>
      <c r="PCJ35" s="15"/>
      <c r="PCM35" s="13"/>
      <c r="PDK35" s="15"/>
      <c r="PDN35" s="13"/>
      <c r="PEL35" s="15"/>
      <c r="PEO35" s="13"/>
      <c r="PFM35" s="15"/>
      <c r="PFP35" s="13"/>
      <c r="PGN35" s="15"/>
      <c r="PGQ35" s="13"/>
      <c r="PHO35" s="15"/>
      <c r="PHR35" s="13"/>
      <c r="PIP35" s="15"/>
      <c r="PIS35" s="13"/>
      <c r="PJQ35" s="15"/>
      <c r="PJT35" s="13"/>
      <c r="PKR35" s="15"/>
      <c r="PKU35" s="13"/>
      <c r="PLS35" s="15"/>
      <c r="PLV35" s="13"/>
      <c r="PMT35" s="15"/>
      <c r="PMW35" s="13"/>
      <c r="PNU35" s="15"/>
      <c r="PNX35" s="13"/>
      <c r="POV35" s="15"/>
      <c r="POY35" s="13"/>
      <c r="PPW35" s="15"/>
      <c r="PPZ35" s="13"/>
      <c r="PQX35" s="15"/>
      <c r="PRA35" s="13"/>
      <c r="PRY35" s="15"/>
      <c r="PSB35" s="13"/>
      <c r="PSZ35" s="15"/>
      <c r="PTC35" s="13"/>
      <c r="PUA35" s="15"/>
      <c r="PUD35" s="13"/>
      <c r="PVB35" s="15"/>
      <c r="PVE35" s="13"/>
      <c r="PWC35" s="15"/>
      <c r="PWF35" s="13"/>
      <c r="PXD35" s="15"/>
      <c r="PXG35" s="13"/>
      <c r="PYE35" s="15"/>
      <c r="PYH35" s="13"/>
      <c r="PZF35" s="15"/>
      <c r="PZI35" s="13"/>
      <c r="QAG35" s="15"/>
      <c r="QAJ35" s="13"/>
      <c r="QBH35" s="15"/>
      <c r="QBK35" s="13"/>
      <c r="QCI35" s="15"/>
      <c r="QCL35" s="13"/>
      <c r="QDJ35" s="15"/>
      <c r="QDM35" s="13"/>
      <c r="QEK35" s="15"/>
      <c r="QEN35" s="13"/>
      <c r="QFL35" s="15"/>
      <c r="QFO35" s="13"/>
      <c r="QGM35" s="15"/>
      <c r="QGP35" s="13"/>
      <c r="QHN35" s="15"/>
      <c r="QHQ35" s="13"/>
      <c r="QIO35" s="15"/>
      <c r="QIR35" s="13"/>
      <c r="QJP35" s="15"/>
      <c r="QJS35" s="13"/>
      <c r="QKQ35" s="15"/>
      <c r="QKT35" s="13"/>
      <c r="QLR35" s="15"/>
      <c r="QLU35" s="13"/>
      <c r="QMS35" s="15"/>
      <c r="QMV35" s="13"/>
      <c r="QNT35" s="15"/>
      <c r="QNW35" s="13"/>
      <c r="QOU35" s="15"/>
      <c r="QOX35" s="13"/>
      <c r="QPV35" s="15"/>
      <c r="QPY35" s="13"/>
      <c r="QQW35" s="15"/>
      <c r="QQZ35" s="13"/>
      <c r="QRX35" s="15"/>
      <c r="QSA35" s="13"/>
      <c r="QSY35" s="15"/>
      <c r="QTB35" s="13"/>
      <c r="QTZ35" s="15"/>
      <c r="QUC35" s="13"/>
      <c r="QVA35" s="15"/>
      <c r="QVD35" s="13"/>
      <c r="QWB35" s="15"/>
      <c r="QWE35" s="13"/>
      <c r="QXC35" s="15"/>
      <c r="QXF35" s="13"/>
      <c r="QYD35" s="15"/>
      <c r="QYG35" s="13"/>
      <c r="QZE35" s="15"/>
      <c r="QZH35" s="13"/>
      <c r="RAF35" s="15"/>
      <c r="RAI35" s="13"/>
      <c r="RBG35" s="15"/>
      <c r="RBJ35" s="13"/>
      <c r="RCH35" s="15"/>
      <c r="RCK35" s="13"/>
      <c r="RDI35" s="15"/>
      <c r="RDL35" s="13"/>
      <c r="REJ35" s="15"/>
      <c r="REM35" s="13"/>
      <c r="RFK35" s="15"/>
      <c r="RFN35" s="13"/>
      <c r="RGL35" s="15"/>
      <c r="RGO35" s="13"/>
      <c r="RHM35" s="15"/>
      <c r="RHP35" s="13"/>
      <c r="RIN35" s="15"/>
      <c r="RIQ35" s="13"/>
      <c r="RJO35" s="15"/>
      <c r="RJR35" s="13"/>
      <c r="RKP35" s="15"/>
      <c r="RKS35" s="13"/>
      <c r="RLQ35" s="15"/>
      <c r="RLT35" s="13"/>
      <c r="RMR35" s="15"/>
      <c r="RMU35" s="13"/>
      <c r="RNS35" s="15"/>
      <c r="RNV35" s="13"/>
      <c r="ROT35" s="15"/>
      <c r="ROW35" s="13"/>
      <c r="RPU35" s="15"/>
      <c r="RPX35" s="13"/>
      <c r="RQV35" s="15"/>
      <c r="RQY35" s="13"/>
      <c r="RRW35" s="15"/>
      <c r="RRZ35" s="13"/>
      <c r="RSX35" s="15"/>
      <c r="RTA35" s="13"/>
      <c r="RTY35" s="15"/>
      <c r="RUB35" s="13"/>
      <c r="RUZ35" s="15"/>
      <c r="RVC35" s="13"/>
      <c r="RWA35" s="15"/>
      <c r="RWD35" s="13"/>
      <c r="RXB35" s="15"/>
      <c r="RXE35" s="13"/>
      <c r="RYC35" s="15"/>
      <c r="RYF35" s="13"/>
      <c r="RZD35" s="15"/>
      <c r="RZG35" s="13"/>
      <c r="SAE35" s="15"/>
      <c r="SAH35" s="13"/>
      <c r="SBF35" s="15"/>
      <c r="SBI35" s="13"/>
      <c r="SCG35" s="15"/>
      <c r="SCJ35" s="13"/>
      <c r="SDH35" s="15"/>
      <c r="SDK35" s="13"/>
      <c r="SEI35" s="15"/>
      <c r="SEL35" s="13"/>
      <c r="SFJ35" s="15"/>
      <c r="SFM35" s="13"/>
      <c r="SGK35" s="15"/>
      <c r="SGN35" s="13"/>
      <c r="SHL35" s="15"/>
      <c r="SHO35" s="13"/>
      <c r="SIM35" s="15"/>
      <c r="SIP35" s="13"/>
      <c r="SJN35" s="15"/>
      <c r="SJQ35" s="13"/>
      <c r="SKO35" s="15"/>
      <c r="SKR35" s="13"/>
      <c r="SLP35" s="15"/>
      <c r="SLS35" s="13"/>
      <c r="SMQ35" s="15"/>
      <c r="SMT35" s="13"/>
      <c r="SNR35" s="15"/>
      <c r="SNU35" s="13"/>
      <c r="SOS35" s="15"/>
      <c r="SOV35" s="13"/>
      <c r="SPT35" s="15"/>
      <c r="SPW35" s="13"/>
      <c r="SQU35" s="15"/>
      <c r="SQX35" s="13"/>
      <c r="SRV35" s="15"/>
      <c r="SRY35" s="13"/>
      <c r="SSW35" s="15"/>
      <c r="SSZ35" s="13"/>
      <c r="STX35" s="15"/>
      <c r="SUA35" s="13"/>
      <c r="SUY35" s="15"/>
      <c r="SVB35" s="13"/>
      <c r="SVZ35" s="15"/>
      <c r="SWC35" s="13"/>
      <c r="SXA35" s="15"/>
      <c r="SXD35" s="13"/>
      <c r="SYB35" s="15"/>
      <c r="SYE35" s="13"/>
      <c r="SZC35" s="15"/>
      <c r="SZF35" s="13"/>
      <c r="TAD35" s="15"/>
      <c r="TAG35" s="13"/>
      <c r="TBE35" s="15"/>
      <c r="TBH35" s="13"/>
      <c r="TCF35" s="15"/>
      <c r="TCI35" s="13"/>
      <c r="TDG35" s="15"/>
      <c r="TDJ35" s="13"/>
      <c r="TEH35" s="15"/>
      <c r="TEK35" s="13"/>
      <c r="TFI35" s="15"/>
      <c r="TFL35" s="13"/>
      <c r="TGJ35" s="15"/>
      <c r="TGM35" s="13"/>
      <c r="THK35" s="15"/>
      <c r="THN35" s="13"/>
      <c r="TIL35" s="15"/>
      <c r="TIO35" s="13"/>
      <c r="TJM35" s="15"/>
      <c r="TJP35" s="13"/>
      <c r="TKN35" s="15"/>
      <c r="TKQ35" s="13"/>
      <c r="TLO35" s="15"/>
      <c r="TLR35" s="13"/>
      <c r="TMP35" s="15"/>
      <c r="TMS35" s="13"/>
      <c r="TNQ35" s="15"/>
      <c r="TNT35" s="13"/>
      <c r="TOR35" s="15"/>
      <c r="TOU35" s="13"/>
      <c r="TPS35" s="15"/>
      <c r="TPV35" s="13"/>
      <c r="TQT35" s="15"/>
      <c r="TQW35" s="13"/>
      <c r="TRU35" s="15"/>
      <c r="TRX35" s="13"/>
      <c r="TSV35" s="15"/>
      <c r="TSY35" s="13"/>
      <c r="TTW35" s="15"/>
      <c r="TTZ35" s="13"/>
      <c r="TUX35" s="15"/>
      <c r="TVA35" s="13"/>
      <c r="TVY35" s="15"/>
      <c r="TWB35" s="13"/>
      <c r="TWZ35" s="15"/>
      <c r="TXC35" s="13"/>
      <c r="TYA35" s="15"/>
      <c r="TYD35" s="13"/>
      <c r="TZB35" s="15"/>
      <c r="TZE35" s="13"/>
      <c r="UAC35" s="15"/>
      <c r="UAF35" s="13"/>
      <c r="UBD35" s="15"/>
      <c r="UBG35" s="13"/>
      <c r="UCE35" s="15"/>
      <c r="UCH35" s="13"/>
      <c r="UDF35" s="15"/>
      <c r="UDI35" s="13"/>
      <c r="UEG35" s="15"/>
      <c r="UEJ35" s="13"/>
      <c r="UFH35" s="15"/>
      <c r="UFK35" s="13"/>
      <c r="UGI35" s="15"/>
      <c r="UGL35" s="13"/>
      <c r="UHJ35" s="15"/>
      <c r="UHM35" s="13"/>
      <c r="UIK35" s="15"/>
      <c r="UIN35" s="13"/>
      <c r="UJL35" s="15"/>
      <c r="UJO35" s="13"/>
      <c r="UKM35" s="15"/>
      <c r="UKP35" s="13"/>
      <c r="ULN35" s="15"/>
      <c r="ULQ35" s="13"/>
      <c r="UMO35" s="15"/>
      <c r="UMR35" s="13"/>
      <c r="UNP35" s="15"/>
      <c r="UNS35" s="13"/>
      <c r="UOQ35" s="15"/>
      <c r="UOT35" s="13"/>
      <c r="UPR35" s="15"/>
      <c r="UPU35" s="13"/>
      <c r="UQS35" s="15"/>
      <c r="UQV35" s="13"/>
      <c r="URT35" s="15"/>
      <c r="URW35" s="13"/>
      <c r="USU35" s="15"/>
      <c r="USX35" s="13"/>
      <c r="UTV35" s="15"/>
      <c r="UTY35" s="13"/>
      <c r="UUW35" s="15"/>
      <c r="UUZ35" s="13"/>
      <c r="UVX35" s="15"/>
      <c r="UWA35" s="13"/>
      <c r="UWY35" s="15"/>
      <c r="UXB35" s="13"/>
      <c r="UXZ35" s="15"/>
      <c r="UYC35" s="13"/>
      <c r="UZA35" s="15"/>
      <c r="UZD35" s="13"/>
      <c r="VAB35" s="15"/>
      <c r="VAE35" s="13"/>
      <c r="VBC35" s="15"/>
      <c r="VBF35" s="13"/>
      <c r="VCD35" s="15"/>
      <c r="VCG35" s="13"/>
      <c r="VDE35" s="15"/>
      <c r="VDH35" s="13"/>
      <c r="VEF35" s="15"/>
      <c r="VEI35" s="13"/>
      <c r="VFG35" s="15"/>
      <c r="VFJ35" s="13"/>
      <c r="VGH35" s="15"/>
      <c r="VGK35" s="13"/>
      <c r="VHI35" s="15"/>
      <c r="VHL35" s="13"/>
      <c r="VIJ35" s="15"/>
      <c r="VIM35" s="13"/>
      <c r="VJK35" s="15"/>
      <c r="VJN35" s="13"/>
      <c r="VKL35" s="15"/>
      <c r="VKO35" s="13"/>
      <c r="VLM35" s="15"/>
      <c r="VLP35" s="13"/>
      <c r="VMN35" s="15"/>
      <c r="VMQ35" s="13"/>
      <c r="VNO35" s="15"/>
      <c r="VNR35" s="13"/>
      <c r="VOP35" s="15"/>
      <c r="VOS35" s="13"/>
      <c r="VPQ35" s="15"/>
      <c r="VPT35" s="13"/>
      <c r="VQR35" s="15"/>
      <c r="VQU35" s="13"/>
      <c r="VRS35" s="15"/>
      <c r="VRV35" s="13"/>
      <c r="VST35" s="15"/>
      <c r="VSW35" s="13"/>
      <c r="VTU35" s="15"/>
      <c r="VTX35" s="13"/>
      <c r="VUV35" s="15"/>
      <c r="VUY35" s="13"/>
      <c r="VVW35" s="15"/>
      <c r="VVZ35" s="13"/>
      <c r="VWX35" s="15"/>
      <c r="VXA35" s="13"/>
      <c r="VXY35" s="15"/>
      <c r="VYB35" s="13"/>
      <c r="VYZ35" s="15"/>
      <c r="VZC35" s="13"/>
      <c r="WAA35" s="15"/>
      <c r="WAD35" s="13"/>
      <c r="WBB35" s="15"/>
      <c r="WBE35" s="13"/>
      <c r="WCC35" s="15"/>
      <c r="WCF35" s="13"/>
      <c r="WDD35" s="15"/>
      <c r="WDG35" s="13"/>
      <c r="WEE35" s="15"/>
      <c r="WEH35" s="13"/>
      <c r="WFF35" s="15"/>
      <c r="WFI35" s="13"/>
      <c r="WGG35" s="15"/>
      <c r="WGJ35" s="13"/>
      <c r="WHH35" s="15"/>
      <c r="WHK35" s="13"/>
      <c r="WII35" s="15"/>
      <c r="WIL35" s="13"/>
      <c r="WJJ35" s="15"/>
      <c r="WJM35" s="13"/>
      <c r="WKK35" s="15"/>
      <c r="WKN35" s="13"/>
      <c r="WLL35" s="15"/>
      <c r="WLO35" s="13"/>
      <c r="WMM35" s="15"/>
      <c r="WMP35" s="13"/>
      <c r="WNN35" s="15"/>
      <c r="WNQ35" s="13"/>
      <c r="WOO35" s="15"/>
      <c r="WOR35" s="13"/>
      <c r="WPP35" s="15"/>
      <c r="WPS35" s="13"/>
      <c r="WQQ35" s="15"/>
      <c r="WQT35" s="13"/>
      <c r="WRR35" s="15"/>
      <c r="WRU35" s="13"/>
      <c r="WSS35" s="15"/>
      <c r="WSV35" s="13"/>
      <c r="WTT35" s="15"/>
      <c r="WTW35" s="13"/>
      <c r="WUU35" s="15"/>
      <c r="WUX35" s="13"/>
      <c r="WVV35" s="15"/>
      <c r="WVY35" s="13"/>
      <c r="WWW35" s="15"/>
      <c r="WWZ35" s="13"/>
      <c r="WXX35" s="15"/>
      <c r="WYA35" s="13"/>
      <c r="WYY35" s="15"/>
      <c r="WZB35" s="13"/>
      <c r="WZZ35" s="15"/>
      <c r="XAC35" s="13"/>
      <c r="XBA35" s="15"/>
      <c r="XBD35" s="13"/>
      <c r="XCB35" s="15"/>
      <c r="XCE35" s="13"/>
      <c r="XDC35" s="15"/>
      <c r="XDF35" s="13"/>
      <c r="XED35" s="15"/>
      <c r="XEG35" s="13"/>
    </row>
    <row r="36" spans="1:1022 1025:2048 2051:3050 3074:4076 4100:5102 5126:6128 6152:7154 7178:8180 8204:9206 9230:10232 10256:11258 11282:12284 12308:13310 13334:14336 14360:15359 15362:16361" ht="21" x14ac:dyDescent="0.2">
      <c r="A36" s="13" t="s">
        <v>84</v>
      </c>
      <c r="C36" s="3">
        <v>17412503</v>
      </c>
      <c r="E36" s="3">
        <v>63159973161</v>
      </c>
      <c r="G36" s="3">
        <v>114898063939.536</v>
      </c>
      <c r="I36" s="3">
        <v>0</v>
      </c>
      <c r="K36" s="3">
        <v>0</v>
      </c>
      <c r="M36" s="3">
        <v>0</v>
      </c>
      <c r="O36" s="3">
        <v>0</v>
      </c>
      <c r="Q36" s="3">
        <v>17412503</v>
      </c>
      <c r="S36" s="3">
        <v>8850</v>
      </c>
      <c r="U36" s="3">
        <v>63159973161</v>
      </c>
      <c r="W36" s="3">
        <v>152909453513.51801</v>
      </c>
      <c r="Y36" s="1">
        <v>4.4195711481637987E-3</v>
      </c>
      <c r="AX36" s="15"/>
      <c r="BA36" s="13"/>
      <c r="BY36" s="15"/>
      <c r="CB36" s="13"/>
      <c r="CZ36" s="15"/>
      <c r="DC36" s="13"/>
      <c r="EA36" s="15"/>
      <c r="ED36" s="13"/>
      <c r="FB36" s="15"/>
      <c r="FE36" s="13"/>
      <c r="GC36" s="15"/>
      <c r="GF36" s="13"/>
      <c r="HD36" s="15"/>
      <c r="HG36" s="13"/>
      <c r="IE36" s="15"/>
      <c r="IH36" s="13"/>
      <c r="JF36" s="15"/>
      <c r="JI36" s="13"/>
      <c r="KG36" s="15"/>
      <c r="KJ36" s="13"/>
      <c r="LH36" s="15"/>
      <c r="LK36" s="13"/>
      <c r="MI36" s="15"/>
      <c r="ML36" s="13"/>
      <c r="NJ36" s="15"/>
      <c r="NM36" s="13"/>
      <c r="OK36" s="15"/>
      <c r="ON36" s="13"/>
      <c r="PL36" s="15"/>
      <c r="PO36" s="13"/>
      <c r="QM36" s="15"/>
      <c r="QP36" s="13"/>
      <c r="RN36" s="15"/>
      <c r="RQ36" s="13"/>
      <c r="SO36" s="15"/>
      <c r="SR36" s="13"/>
      <c r="TP36" s="15"/>
      <c r="TS36" s="13"/>
      <c r="UQ36" s="15"/>
      <c r="UT36" s="13"/>
      <c r="VR36" s="15"/>
      <c r="VU36" s="13"/>
      <c r="WS36" s="15"/>
      <c r="WV36" s="13"/>
      <c r="XT36" s="15"/>
      <c r="XW36" s="13"/>
      <c r="YU36" s="15"/>
      <c r="YX36" s="13"/>
      <c r="ZV36" s="15"/>
      <c r="ZY36" s="13"/>
      <c r="AAW36" s="15"/>
      <c r="AAZ36" s="13"/>
      <c r="ABX36" s="15"/>
      <c r="ACA36" s="13"/>
      <c r="ACY36" s="15"/>
      <c r="ADB36" s="13"/>
      <c r="ADZ36" s="15"/>
      <c r="AEC36" s="13"/>
      <c r="AFA36" s="15"/>
      <c r="AFD36" s="13"/>
      <c r="AGB36" s="15"/>
      <c r="AGE36" s="13"/>
      <c r="AHC36" s="15"/>
      <c r="AHF36" s="13"/>
      <c r="AID36" s="15"/>
      <c r="AIG36" s="13"/>
      <c r="AJE36" s="15"/>
      <c r="AJH36" s="13"/>
      <c r="AKF36" s="15"/>
      <c r="AKI36" s="13"/>
      <c r="ALG36" s="15"/>
      <c r="ALJ36" s="13"/>
      <c r="AMH36" s="15"/>
      <c r="AMK36" s="13"/>
      <c r="ANI36" s="15"/>
      <c r="ANL36" s="13"/>
      <c r="AOJ36" s="15"/>
      <c r="AOM36" s="13"/>
      <c r="APK36" s="15"/>
      <c r="APN36" s="13"/>
      <c r="AQL36" s="15"/>
      <c r="AQO36" s="13"/>
      <c r="ARM36" s="15"/>
      <c r="ARP36" s="13"/>
      <c r="ASN36" s="15"/>
      <c r="ASQ36" s="13"/>
      <c r="ATO36" s="15"/>
      <c r="ATR36" s="13"/>
      <c r="AUP36" s="15"/>
      <c r="AUS36" s="13"/>
      <c r="AVQ36" s="15"/>
      <c r="AVT36" s="13"/>
      <c r="AWR36" s="15"/>
      <c r="AWU36" s="13"/>
      <c r="AXS36" s="15"/>
      <c r="AXV36" s="13"/>
      <c r="AYT36" s="15"/>
      <c r="AYW36" s="13"/>
      <c r="AZU36" s="15"/>
      <c r="AZX36" s="13"/>
      <c r="BAV36" s="15"/>
      <c r="BAY36" s="13"/>
      <c r="BBW36" s="15"/>
      <c r="BBZ36" s="13"/>
      <c r="BCX36" s="15"/>
      <c r="BDA36" s="13"/>
      <c r="BDY36" s="15"/>
      <c r="BEB36" s="13"/>
      <c r="BEZ36" s="15"/>
      <c r="BFC36" s="13"/>
      <c r="BGA36" s="15"/>
      <c r="BGD36" s="13"/>
      <c r="BHB36" s="15"/>
      <c r="BHE36" s="13"/>
      <c r="BIC36" s="15"/>
      <c r="BIF36" s="13"/>
      <c r="BJD36" s="15"/>
      <c r="BJG36" s="13"/>
      <c r="BKE36" s="15"/>
      <c r="BKH36" s="13"/>
      <c r="BLF36" s="15"/>
      <c r="BLI36" s="13"/>
      <c r="BMG36" s="15"/>
      <c r="BMJ36" s="13"/>
      <c r="BNH36" s="15"/>
      <c r="BNK36" s="13"/>
      <c r="BOI36" s="15"/>
      <c r="BOL36" s="13"/>
      <c r="BPJ36" s="15"/>
      <c r="BPM36" s="13"/>
      <c r="BQK36" s="15"/>
      <c r="BQN36" s="13"/>
      <c r="BRL36" s="15"/>
      <c r="BRO36" s="13"/>
      <c r="BSM36" s="15"/>
      <c r="BSP36" s="13"/>
      <c r="BTN36" s="15"/>
      <c r="BTQ36" s="13"/>
      <c r="BUO36" s="15"/>
      <c r="BUR36" s="13"/>
      <c r="BVP36" s="15"/>
      <c r="BVS36" s="13"/>
      <c r="BWQ36" s="15"/>
      <c r="BWT36" s="13"/>
      <c r="BXR36" s="15"/>
      <c r="BXU36" s="13"/>
      <c r="BYS36" s="15"/>
      <c r="BYV36" s="13"/>
      <c r="BZT36" s="15"/>
      <c r="BZW36" s="13"/>
      <c r="CAU36" s="15"/>
      <c r="CAX36" s="13"/>
      <c r="CBV36" s="15"/>
      <c r="CBY36" s="13"/>
      <c r="CCW36" s="15"/>
      <c r="CCZ36" s="13"/>
      <c r="CDX36" s="15"/>
      <c r="CEA36" s="13"/>
      <c r="CEY36" s="15"/>
      <c r="CFB36" s="13"/>
      <c r="CFZ36" s="15"/>
      <c r="CGC36" s="13"/>
      <c r="CHA36" s="15"/>
      <c r="CHD36" s="13"/>
      <c r="CIB36" s="15"/>
      <c r="CIE36" s="13"/>
      <c r="CJC36" s="15"/>
      <c r="CJF36" s="13"/>
      <c r="CKD36" s="15"/>
      <c r="CKG36" s="13"/>
      <c r="CLE36" s="15"/>
      <c r="CLH36" s="13"/>
      <c r="CMF36" s="15"/>
      <c r="CMI36" s="13"/>
      <c r="CNG36" s="15"/>
      <c r="CNJ36" s="13"/>
      <c r="COH36" s="15"/>
      <c r="COK36" s="13"/>
      <c r="CPI36" s="15"/>
      <c r="CPL36" s="13"/>
      <c r="CQJ36" s="15"/>
      <c r="CQM36" s="13"/>
      <c r="CRK36" s="15"/>
      <c r="CRN36" s="13"/>
      <c r="CSL36" s="15"/>
      <c r="CSO36" s="13"/>
      <c r="CTM36" s="15"/>
      <c r="CTP36" s="13"/>
      <c r="CUN36" s="15"/>
      <c r="CUQ36" s="13"/>
      <c r="CVO36" s="15"/>
      <c r="CVR36" s="13"/>
      <c r="CWP36" s="15"/>
      <c r="CWS36" s="13"/>
      <c r="CXQ36" s="15"/>
      <c r="CXT36" s="13"/>
      <c r="CYR36" s="15"/>
      <c r="CYU36" s="13"/>
      <c r="CZS36" s="15"/>
      <c r="CZV36" s="13"/>
      <c r="DAT36" s="15"/>
      <c r="DAW36" s="13"/>
      <c r="DBU36" s="15"/>
      <c r="DBX36" s="13"/>
      <c r="DCV36" s="15"/>
      <c r="DCY36" s="13"/>
      <c r="DDW36" s="15"/>
      <c r="DDZ36" s="13"/>
      <c r="DEX36" s="15"/>
      <c r="DFA36" s="13"/>
      <c r="DFY36" s="15"/>
      <c r="DGB36" s="13"/>
      <c r="DGZ36" s="15"/>
      <c r="DHC36" s="13"/>
      <c r="DIA36" s="15"/>
      <c r="DID36" s="13"/>
      <c r="DJB36" s="15"/>
      <c r="DJE36" s="13"/>
      <c r="DKC36" s="15"/>
      <c r="DKF36" s="13"/>
      <c r="DLD36" s="15"/>
      <c r="DLG36" s="13"/>
      <c r="DME36" s="15"/>
      <c r="DMH36" s="13"/>
      <c r="DNF36" s="15"/>
      <c r="DNI36" s="13"/>
      <c r="DOG36" s="15"/>
      <c r="DOJ36" s="13"/>
      <c r="DPH36" s="15"/>
      <c r="DPK36" s="13"/>
      <c r="DQI36" s="15"/>
      <c r="DQL36" s="13"/>
      <c r="DRJ36" s="15"/>
      <c r="DRM36" s="13"/>
      <c r="DSK36" s="15"/>
      <c r="DSN36" s="13"/>
      <c r="DTL36" s="15"/>
      <c r="DTO36" s="13"/>
      <c r="DUM36" s="15"/>
      <c r="DUP36" s="13"/>
      <c r="DVN36" s="15"/>
      <c r="DVQ36" s="13"/>
      <c r="DWO36" s="15"/>
      <c r="DWR36" s="13"/>
      <c r="DXP36" s="15"/>
      <c r="DXS36" s="13"/>
      <c r="DYQ36" s="15"/>
      <c r="DYT36" s="13"/>
      <c r="DZR36" s="15"/>
      <c r="DZU36" s="13"/>
      <c r="EAS36" s="15"/>
      <c r="EAV36" s="13"/>
      <c r="EBT36" s="15"/>
      <c r="EBW36" s="13"/>
      <c r="ECU36" s="15"/>
      <c r="ECX36" s="13"/>
      <c r="EDV36" s="15"/>
      <c r="EDY36" s="13"/>
      <c r="EEW36" s="15"/>
      <c r="EEZ36" s="13"/>
      <c r="EFX36" s="15"/>
      <c r="EGA36" s="13"/>
      <c r="EGY36" s="15"/>
      <c r="EHB36" s="13"/>
      <c r="EHZ36" s="15"/>
      <c r="EIC36" s="13"/>
      <c r="EJA36" s="15"/>
      <c r="EJD36" s="13"/>
      <c r="EKB36" s="15"/>
      <c r="EKE36" s="13"/>
      <c r="ELC36" s="15"/>
      <c r="ELF36" s="13"/>
      <c r="EMD36" s="15"/>
      <c r="EMG36" s="13"/>
      <c r="ENE36" s="15"/>
      <c r="ENH36" s="13"/>
      <c r="EOF36" s="15"/>
      <c r="EOI36" s="13"/>
      <c r="EPG36" s="15"/>
      <c r="EPJ36" s="13"/>
      <c r="EQH36" s="15"/>
      <c r="EQK36" s="13"/>
      <c r="ERI36" s="15"/>
      <c r="ERL36" s="13"/>
      <c r="ESJ36" s="15"/>
      <c r="ESM36" s="13"/>
      <c r="ETK36" s="15"/>
      <c r="ETN36" s="13"/>
      <c r="EUL36" s="15"/>
      <c r="EUO36" s="13"/>
      <c r="EVM36" s="15"/>
      <c r="EVP36" s="13"/>
      <c r="EWN36" s="15"/>
      <c r="EWQ36" s="13"/>
      <c r="EXO36" s="15"/>
      <c r="EXR36" s="13"/>
      <c r="EYP36" s="15"/>
      <c r="EYS36" s="13"/>
      <c r="EZQ36" s="15"/>
      <c r="EZT36" s="13"/>
      <c r="FAR36" s="15"/>
      <c r="FAU36" s="13"/>
      <c r="FBS36" s="15"/>
      <c r="FBV36" s="13"/>
      <c r="FCT36" s="15"/>
      <c r="FCW36" s="13"/>
      <c r="FDU36" s="15"/>
      <c r="FDX36" s="13"/>
      <c r="FEV36" s="15"/>
      <c r="FEY36" s="13"/>
      <c r="FFW36" s="15"/>
      <c r="FFZ36" s="13"/>
      <c r="FGX36" s="15"/>
      <c r="FHA36" s="13"/>
      <c r="FHY36" s="15"/>
      <c r="FIB36" s="13"/>
      <c r="FIZ36" s="15"/>
      <c r="FJC36" s="13"/>
      <c r="FKA36" s="15"/>
      <c r="FKD36" s="13"/>
      <c r="FLB36" s="15"/>
      <c r="FLE36" s="13"/>
      <c r="FMC36" s="15"/>
      <c r="FMF36" s="13"/>
      <c r="FND36" s="15"/>
      <c r="FNG36" s="13"/>
      <c r="FOE36" s="15"/>
      <c r="FOH36" s="13"/>
      <c r="FPF36" s="15"/>
      <c r="FPI36" s="13"/>
      <c r="FQG36" s="15"/>
      <c r="FQJ36" s="13"/>
      <c r="FRH36" s="15"/>
      <c r="FRK36" s="13"/>
      <c r="FSI36" s="15"/>
      <c r="FSL36" s="13"/>
      <c r="FTJ36" s="15"/>
      <c r="FTM36" s="13"/>
      <c r="FUK36" s="15"/>
      <c r="FUN36" s="13"/>
      <c r="FVL36" s="15"/>
      <c r="FVO36" s="13"/>
      <c r="FWM36" s="15"/>
      <c r="FWP36" s="13"/>
      <c r="FXN36" s="15"/>
      <c r="FXQ36" s="13"/>
      <c r="FYO36" s="15"/>
      <c r="FYR36" s="13"/>
      <c r="FZP36" s="15"/>
      <c r="FZS36" s="13"/>
      <c r="GAQ36" s="15"/>
      <c r="GAT36" s="13"/>
      <c r="GBR36" s="15"/>
      <c r="GBU36" s="13"/>
      <c r="GCS36" s="15"/>
      <c r="GCV36" s="13"/>
      <c r="GDT36" s="15"/>
      <c r="GDW36" s="13"/>
      <c r="GEU36" s="15"/>
      <c r="GEX36" s="13"/>
      <c r="GFV36" s="15"/>
      <c r="GFY36" s="13"/>
      <c r="GGW36" s="15"/>
      <c r="GGZ36" s="13"/>
      <c r="GHX36" s="15"/>
      <c r="GIA36" s="13"/>
      <c r="GIY36" s="15"/>
      <c r="GJB36" s="13"/>
      <c r="GJZ36" s="15"/>
      <c r="GKC36" s="13"/>
      <c r="GLA36" s="15"/>
      <c r="GLD36" s="13"/>
      <c r="GMB36" s="15"/>
      <c r="GME36" s="13"/>
      <c r="GNC36" s="15"/>
      <c r="GNF36" s="13"/>
      <c r="GOD36" s="15"/>
      <c r="GOG36" s="13"/>
      <c r="GPE36" s="15"/>
      <c r="GPH36" s="13"/>
      <c r="GQF36" s="15"/>
      <c r="GQI36" s="13"/>
      <c r="GRG36" s="15"/>
      <c r="GRJ36" s="13"/>
      <c r="GSH36" s="15"/>
      <c r="GSK36" s="13"/>
      <c r="GTI36" s="15"/>
      <c r="GTL36" s="13"/>
      <c r="GUJ36" s="15"/>
      <c r="GUM36" s="13"/>
      <c r="GVK36" s="15"/>
      <c r="GVN36" s="13"/>
      <c r="GWL36" s="15"/>
      <c r="GWO36" s="13"/>
      <c r="GXM36" s="15"/>
      <c r="GXP36" s="13"/>
      <c r="GYN36" s="15"/>
      <c r="GYQ36" s="13"/>
      <c r="GZO36" s="15"/>
      <c r="GZR36" s="13"/>
      <c r="HAP36" s="15"/>
      <c r="HAS36" s="13"/>
      <c r="HBQ36" s="15"/>
      <c r="HBT36" s="13"/>
      <c r="HCR36" s="15"/>
      <c r="HCU36" s="13"/>
      <c r="HDS36" s="15"/>
      <c r="HDV36" s="13"/>
      <c r="HET36" s="15"/>
      <c r="HEW36" s="13"/>
      <c r="HFU36" s="15"/>
      <c r="HFX36" s="13"/>
      <c r="HGV36" s="15"/>
      <c r="HGY36" s="13"/>
      <c r="HHW36" s="15"/>
      <c r="HHZ36" s="13"/>
      <c r="HIX36" s="15"/>
      <c r="HJA36" s="13"/>
      <c r="HJY36" s="15"/>
      <c r="HKB36" s="13"/>
      <c r="HKZ36" s="15"/>
      <c r="HLC36" s="13"/>
      <c r="HMA36" s="15"/>
      <c r="HMD36" s="13"/>
      <c r="HNB36" s="15"/>
      <c r="HNE36" s="13"/>
      <c r="HOC36" s="15"/>
      <c r="HOF36" s="13"/>
      <c r="HPD36" s="15"/>
      <c r="HPG36" s="13"/>
      <c r="HQE36" s="15"/>
      <c r="HQH36" s="13"/>
      <c r="HRF36" s="15"/>
      <c r="HRI36" s="13"/>
      <c r="HSG36" s="15"/>
      <c r="HSJ36" s="13"/>
      <c r="HTH36" s="15"/>
      <c r="HTK36" s="13"/>
      <c r="HUI36" s="15"/>
      <c r="HUL36" s="13"/>
      <c r="HVJ36" s="15"/>
      <c r="HVM36" s="13"/>
      <c r="HWK36" s="15"/>
      <c r="HWN36" s="13"/>
      <c r="HXL36" s="15"/>
      <c r="HXO36" s="13"/>
      <c r="HYM36" s="15"/>
      <c r="HYP36" s="13"/>
      <c r="HZN36" s="15"/>
      <c r="HZQ36" s="13"/>
      <c r="IAO36" s="15"/>
      <c r="IAR36" s="13"/>
      <c r="IBP36" s="15"/>
      <c r="IBS36" s="13"/>
      <c r="ICQ36" s="15"/>
      <c r="ICT36" s="13"/>
      <c r="IDR36" s="15"/>
      <c r="IDU36" s="13"/>
      <c r="IES36" s="15"/>
      <c r="IEV36" s="13"/>
      <c r="IFT36" s="15"/>
      <c r="IFW36" s="13"/>
      <c r="IGU36" s="15"/>
      <c r="IGX36" s="13"/>
      <c r="IHV36" s="15"/>
      <c r="IHY36" s="13"/>
      <c r="IIW36" s="15"/>
      <c r="IIZ36" s="13"/>
      <c r="IJX36" s="15"/>
      <c r="IKA36" s="13"/>
      <c r="IKY36" s="15"/>
      <c r="ILB36" s="13"/>
      <c r="ILZ36" s="15"/>
      <c r="IMC36" s="13"/>
      <c r="INA36" s="15"/>
      <c r="IND36" s="13"/>
      <c r="IOB36" s="15"/>
      <c r="IOE36" s="13"/>
      <c r="IPC36" s="15"/>
      <c r="IPF36" s="13"/>
      <c r="IQD36" s="15"/>
      <c r="IQG36" s="13"/>
      <c r="IRE36" s="15"/>
      <c r="IRH36" s="13"/>
      <c r="ISF36" s="15"/>
      <c r="ISI36" s="13"/>
      <c r="ITG36" s="15"/>
      <c r="ITJ36" s="13"/>
      <c r="IUH36" s="15"/>
      <c r="IUK36" s="13"/>
      <c r="IVI36" s="15"/>
      <c r="IVL36" s="13"/>
      <c r="IWJ36" s="15"/>
      <c r="IWM36" s="13"/>
      <c r="IXK36" s="15"/>
      <c r="IXN36" s="13"/>
      <c r="IYL36" s="15"/>
      <c r="IYO36" s="13"/>
      <c r="IZM36" s="15"/>
      <c r="IZP36" s="13"/>
      <c r="JAN36" s="15"/>
      <c r="JAQ36" s="13"/>
      <c r="JBO36" s="15"/>
      <c r="JBR36" s="13"/>
      <c r="JCP36" s="15"/>
      <c r="JCS36" s="13"/>
      <c r="JDQ36" s="15"/>
      <c r="JDT36" s="13"/>
      <c r="JER36" s="15"/>
      <c r="JEU36" s="13"/>
      <c r="JFS36" s="15"/>
      <c r="JFV36" s="13"/>
      <c r="JGT36" s="15"/>
      <c r="JGW36" s="13"/>
      <c r="JHU36" s="15"/>
      <c r="JHX36" s="13"/>
      <c r="JIV36" s="15"/>
      <c r="JIY36" s="13"/>
      <c r="JJW36" s="15"/>
      <c r="JJZ36" s="13"/>
      <c r="JKX36" s="15"/>
      <c r="JLA36" s="13"/>
      <c r="JLY36" s="15"/>
      <c r="JMB36" s="13"/>
      <c r="JMZ36" s="15"/>
      <c r="JNC36" s="13"/>
      <c r="JOA36" s="15"/>
      <c r="JOD36" s="13"/>
      <c r="JPB36" s="15"/>
      <c r="JPE36" s="13"/>
      <c r="JQC36" s="15"/>
      <c r="JQF36" s="13"/>
      <c r="JRD36" s="15"/>
      <c r="JRG36" s="13"/>
      <c r="JSE36" s="15"/>
      <c r="JSH36" s="13"/>
      <c r="JTF36" s="15"/>
      <c r="JTI36" s="13"/>
      <c r="JUG36" s="15"/>
      <c r="JUJ36" s="13"/>
      <c r="JVH36" s="15"/>
      <c r="JVK36" s="13"/>
      <c r="JWI36" s="15"/>
      <c r="JWL36" s="13"/>
      <c r="JXJ36" s="15"/>
      <c r="JXM36" s="13"/>
      <c r="JYK36" s="15"/>
      <c r="JYN36" s="13"/>
      <c r="JZL36" s="15"/>
      <c r="JZO36" s="13"/>
      <c r="KAM36" s="15"/>
      <c r="KAP36" s="13"/>
      <c r="KBN36" s="15"/>
      <c r="KBQ36" s="13"/>
      <c r="KCO36" s="15"/>
      <c r="KCR36" s="13"/>
      <c r="KDP36" s="15"/>
      <c r="KDS36" s="13"/>
      <c r="KEQ36" s="15"/>
      <c r="KET36" s="13"/>
      <c r="KFR36" s="15"/>
      <c r="KFU36" s="13"/>
      <c r="KGS36" s="15"/>
      <c r="KGV36" s="13"/>
      <c r="KHT36" s="15"/>
      <c r="KHW36" s="13"/>
      <c r="KIU36" s="15"/>
      <c r="KIX36" s="13"/>
      <c r="KJV36" s="15"/>
      <c r="KJY36" s="13"/>
      <c r="KKW36" s="15"/>
      <c r="KKZ36" s="13"/>
      <c r="KLX36" s="15"/>
      <c r="KMA36" s="13"/>
      <c r="KMY36" s="15"/>
      <c r="KNB36" s="13"/>
      <c r="KNZ36" s="15"/>
      <c r="KOC36" s="13"/>
      <c r="KPA36" s="15"/>
      <c r="KPD36" s="13"/>
      <c r="KQB36" s="15"/>
      <c r="KQE36" s="13"/>
      <c r="KRC36" s="15"/>
      <c r="KRF36" s="13"/>
      <c r="KSD36" s="15"/>
      <c r="KSG36" s="13"/>
      <c r="KTE36" s="15"/>
      <c r="KTH36" s="13"/>
      <c r="KUF36" s="15"/>
      <c r="KUI36" s="13"/>
      <c r="KVG36" s="15"/>
      <c r="KVJ36" s="13"/>
      <c r="KWH36" s="15"/>
      <c r="KWK36" s="13"/>
      <c r="KXI36" s="15"/>
      <c r="KXL36" s="13"/>
      <c r="KYJ36" s="15"/>
      <c r="KYM36" s="13"/>
      <c r="KZK36" s="15"/>
      <c r="KZN36" s="13"/>
      <c r="LAL36" s="15"/>
      <c r="LAO36" s="13"/>
      <c r="LBM36" s="15"/>
      <c r="LBP36" s="13"/>
      <c r="LCN36" s="15"/>
      <c r="LCQ36" s="13"/>
      <c r="LDO36" s="15"/>
      <c r="LDR36" s="13"/>
      <c r="LEP36" s="15"/>
      <c r="LES36" s="13"/>
      <c r="LFQ36" s="15"/>
      <c r="LFT36" s="13"/>
      <c r="LGR36" s="15"/>
      <c r="LGU36" s="13"/>
      <c r="LHS36" s="15"/>
      <c r="LHV36" s="13"/>
      <c r="LIT36" s="15"/>
      <c r="LIW36" s="13"/>
      <c r="LJU36" s="15"/>
      <c r="LJX36" s="13"/>
      <c r="LKV36" s="15"/>
      <c r="LKY36" s="13"/>
      <c r="LLW36" s="15"/>
      <c r="LLZ36" s="13"/>
      <c r="LMX36" s="15"/>
      <c r="LNA36" s="13"/>
      <c r="LNY36" s="15"/>
      <c r="LOB36" s="13"/>
      <c r="LOZ36" s="15"/>
      <c r="LPC36" s="13"/>
      <c r="LQA36" s="15"/>
      <c r="LQD36" s="13"/>
      <c r="LRB36" s="15"/>
      <c r="LRE36" s="13"/>
      <c r="LSC36" s="15"/>
      <c r="LSF36" s="13"/>
      <c r="LTD36" s="15"/>
      <c r="LTG36" s="13"/>
      <c r="LUE36" s="15"/>
      <c r="LUH36" s="13"/>
      <c r="LVF36" s="15"/>
      <c r="LVI36" s="13"/>
      <c r="LWG36" s="15"/>
      <c r="LWJ36" s="13"/>
      <c r="LXH36" s="15"/>
      <c r="LXK36" s="13"/>
      <c r="LYI36" s="15"/>
      <c r="LYL36" s="13"/>
      <c r="LZJ36" s="15"/>
      <c r="LZM36" s="13"/>
      <c r="MAK36" s="15"/>
      <c r="MAN36" s="13"/>
      <c r="MBL36" s="15"/>
      <c r="MBO36" s="13"/>
      <c r="MCM36" s="15"/>
      <c r="MCP36" s="13"/>
      <c r="MDN36" s="15"/>
      <c r="MDQ36" s="13"/>
      <c r="MEO36" s="15"/>
      <c r="MER36" s="13"/>
      <c r="MFP36" s="15"/>
      <c r="MFS36" s="13"/>
      <c r="MGQ36" s="15"/>
      <c r="MGT36" s="13"/>
      <c r="MHR36" s="15"/>
      <c r="MHU36" s="13"/>
      <c r="MIS36" s="15"/>
      <c r="MIV36" s="13"/>
      <c r="MJT36" s="15"/>
      <c r="MJW36" s="13"/>
      <c r="MKU36" s="15"/>
      <c r="MKX36" s="13"/>
      <c r="MLV36" s="15"/>
      <c r="MLY36" s="13"/>
      <c r="MMW36" s="15"/>
      <c r="MMZ36" s="13"/>
      <c r="MNX36" s="15"/>
      <c r="MOA36" s="13"/>
      <c r="MOY36" s="15"/>
      <c r="MPB36" s="13"/>
      <c r="MPZ36" s="15"/>
      <c r="MQC36" s="13"/>
      <c r="MRA36" s="15"/>
      <c r="MRD36" s="13"/>
      <c r="MSB36" s="15"/>
      <c r="MSE36" s="13"/>
      <c r="MTC36" s="15"/>
      <c r="MTF36" s="13"/>
      <c r="MUD36" s="15"/>
      <c r="MUG36" s="13"/>
      <c r="MVE36" s="15"/>
      <c r="MVH36" s="13"/>
      <c r="MWF36" s="15"/>
      <c r="MWI36" s="13"/>
      <c r="MXG36" s="15"/>
      <c r="MXJ36" s="13"/>
      <c r="MYH36" s="15"/>
      <c r="MYK36" s="13"/>
      <c r="MZI36" s="15"/>
      <c r="MZL36" s="13"/>
      <c r="NAJ36" s="15"/>
      <c r="NAM36" s="13"/>
      <c r="NBK36" s="15"/>
      <c r="NBN36" s="13"/>
      <c r="NCL36" s="15"/>
      <c r="NCO36" s="13"/>
      <c r="NDM36" s="15"/>
      <c r="NDP36" s="13"/>
      <c r="NEN36" s="15"/>
      <c r="NEQ36" s="13"/>
      <c r="NFO36" s="15"/>
      <c r="NFR36" s="13"/>
      <c r="NGP36" s="15"/>
      <c r="NGS36" s="13"/>
      <c r="NHQ36" s="15"/>
      <c r="NHT36" s="13"/>
      <c r="NIR36" s="15"/>
      <c r="NIU36" s="13"/>
      <c r="NJS36" s="15"/>
      <c r="NJV36" s="13"/>
      <c r="NKT36" s="15"/>
      <c r="NKW36" s="13"/>
      <c r="NLU36" s="15"/>
      <c r="NLX36" s="13"/>
      <c r="NMV36" s="15"/>
      <c r="NMY36" s="13"/>
      <c r="NNW36" s="15"/>
      <c r="NNZ36" s="13"/>
      <c r="NOX36" s="15"/>
      <c r="NPA36" s="13"/>
      <c r="NPY36" s="15"/>
      <c r="NQB36" s="13"/>
      <c r="NQZ36" s="15"/>
      <c r="NRC36" s="13"/>
      <c r="NSA36" s="15"/>
      <c r="NSD36" s="13"/>
      <c r="NTB36" s="15"/>
      <c r="NTE36" s="13"/>
      <c r="NUC36" s="15"/>
      <c r="NUF36" s="13"/>
      <c r="NVD36" s="15"/>
      <c r="NVG36" s="13"/>
      <c r="NWE36" s="15"/>
      <c r="NWH36" s="13"/>
      <c r="NXF36" s="15"/>
      <c r="NXI36" s="13"/>
      <c r="NYG36" s="15"/>
      <c r="NYJ36" s="13"/>
      <c r="NZH36" s="15"/>
      <c r="NZK36" s="13"/>
      <c r="OAI36" s="15"/>
      <c r="OAL36" s="13"/>
      <c r="OBJ36" s="15"/>
      <c r="OBM36" s="13"/>
      <c r="OCK36" s="15"/>
      <c r="OCN36" s="13"/>
      <c r="ODL36" s="15"/>
      <c r="ODO36" s="13"/>
      <c r="OEM36" s="15"/>
      <c r="OEP36" s="13"/>
      <c r="OFN36" s="15"/>
      <c r="OFQ36" s="13"/>
      <c r="OGO36" s="15"/>
      <c r="OGR36" s="13"/>
      <c r="OHP36" s="15"/>
      <c r="OHS36" s="13"/>
      <c r="OIQ36" s="15"/>
      <c r="OIT36" s="13"/>
      <c r="OJR36" s="15"/>
      <c r="OJU36" s="13"/>
      <c r="OKS36" s="15"/>
      <c r="OKV36" s="13"/>
      <c r="OLT36" s="15"/>
      <c r="OLW36" s="13"/>
      <c r="OMU36" s="15"/>
      <c r="OMX36" s="13"/>
      <c r="ONV36" s="15"/>
      <c r="ONY36" s="13"/>
      <c r="OOW36" s="15"/>
      <c r="OOZ36" s="13"/>
      <c r="OPX36" s="15"/>
      <c r="OQA36" s="13"/>
      <c r="OQY36" s="15"/>
      <c r="ORB36" s="13"/>
      <c r="ORZ36" s="15"/>
      <c r="OSC36" s="13"/>
      <c r="OTA36" s="15"/>
      <c r="OTD36" s="13"/>
      <c r="OUB36" s="15"/>
      <c r="OUE36" s="13"/>
      <c r="OVC36" s="15"/>
      <c r="OVF36" s="13"/>
      <c r="OWD36" s="15"/>
      <c r="OWG36" s="13"/>
      <c r="OXE36" s="15"/>
      <c r="OXH36" s="13"/>
      <c r="OYF36" s="15"/>
      <c r="OYI36" s="13"/>
      <c r="OZG36" s="15"/>
      <c r="OZJ36" s="13"/>
      <c r="PAH36" s="15"/>
      <c r="PAK36" s="13"/>
      <c r="PBI36" s="15"/>
      <c r="PBL36" s="13"/>
      <c r="PCJ36" s="15"/>
      <c r="PCM36" s="13"/>
      <c r="PDK36" s="15"/>
      <c r="PDN36" s="13"/>
      <c r="PEL36" s="15"/>
      <c r="PEO36" s="13"/>
      <c r="PFM36" s="15"/>
      <c r="PFP36" s="13"/>
      <c r="PGN36" s="15"/>
      <c r="PGQ36" s="13"/>
      <c r="PHO36" s="15"/>
      <c r="PHR36" s="13"/>
      <c r="PIP36" s="15"/>
      <c r="PIS36" s="13"/>
      <c r="PJQ36" s="15"/>
      <c r="PJT36" s="13"/>
      <c r="PKR36" s="15"/>
      <c r="PKU36" s="13"/>
      <c r="PLS36" s="15"/>
      <c r="PLV36" s="13"/>
      <c r="PMT36" s="15"/>
      <c r="PMW36" s="13"/>
      <c r="PNU36" s="15"/>
      <c r="PNX36" s="13"/>
      <c r="POV36" s="15"/>
      <c r="POY36" s="13"/>
      <c r="PPW36" s="15"/>
      <c r="PPZ36" s="13"/>
      <c r="PQX36" s="15"/>
      <c r="PRA36" s="13"/>
      <c r="PRY36" s="15"/>
      <c r="PSB36" s="13"/>
      <c r="PSZ36" s="15"/>
      <c r="PTC36" s="13"/>
      <c r="PUA36" s="15"/>
      <c r="PUD36" s="13"/>
      <c r="PVB36" s="15"/>
      <c r="PVE36" s="13"/>
      <c r="PWC36" s="15"/>
      <c r="PWF36" s="13"/>
      <c r="PXD36" s="15"/>
      <c r="PXG36" s="13"/>
      <c r="PYE36" s="15"/>
      <c r="PYH36" s="13"/>
      <c r="PZF36" s="15"/>
      <c r="PZI36" s="13"/>
      <c r="QAG36" s="15"/>
      <c r="QAJ36" s="13"/>
      <c r="QBH36" s="15"/>
      <c r="QBK36" s="13"/>
      <c r="QCI36" s="15"/>
      <c r="QCL36" s="13"/>
      <c r="QDJ36" s="15"/>
      <c r="QDM36" s="13"/>
      <c r="QEK36" s="15"/>
      <c r="QEN36" s="13"/>
      <c r="QFL36" s="15"/>
      <c r="QFO36" s="13"/>
      <c r="QGM36" s="15"/>
      <c r="QGP36" s="13"/>
      <c r="QHN36" s="15"/>
      <c r="QHQ36" s="13"/>
      <c r="QIO36" s="15"/>
      <c r="QIR36" s="13"/>
      <c r="QJP36" s="15"/>
      <c r="QJS36" s="13"/>
      <c r="QKQ36" s="15"/>
      <c r="QKT36" s="13"/>
      <c r="QLR36" s="15"/>
      <c r="QLU36" s="13"/>
      <c r="QMS36" s="15"/>
      <c r="QMV36" s="13"/>
      <c r="QNT36" s="15"/>
      <c r="QNW36" s="13"/>
      <c r="QOU36" s="15"/>
      <c r="QOX36" s="13"/>
      <c r="QPV36" s="15"/>
      <c r="QPY36" s="13"/>
      <c r="QQW36" s="15"/>
      <c r="QQZ36" s="13"/>
      <c r="QRX36" s="15"/>
      <c r="QSA36" s="13"/>
      <c r="QSY36" s="15"/>
      <c r="QTB36" s="13"/>
      <c r="QTZ36" s="15"/>
      <c r="QUC36" s="13"/>
      <c r="QVA36" s="15"/>
      <c r="QVD36" s="13"/>
      <c r="QWB36" s="15"/>
      <c r="QWE36" s="13"/>
      <c r="QXC36" s="15"/>
      <c r="QXF36" s="13"/>
      <c r="QYD36" s="15"/>
      <c r="QYG36" s="13"/>
      <c r="QZE36" s="15"/>
      <c r="QZH36" s="13"/>
      <c r="RAF36" s="15"/>
      <c r="RAI36" s="13"/>
      <c r="RBG36" s="15"/>
      <c r="RBJ36" s="13"/>
      <c r="RCH36" s="15"/>
      <c r="RCK36" s="13"/>
      <c r="RDI36" s="15"/>
      <c r="RDL36" s="13"/>
      <c r="REJ36" s="15"/>
      <c r="REM36" s="13"/>
      <c r="RFK36" s="15"/>
      <c r="RFN36" s="13"/>
      <c r="RGL36" s="15"/>
      <c r="RGO36" s="13"/>
      <c r="RHM36" s="15"/>
      <c r="RHP36" s="13"/>
      <c r="RIN36" s="15"/>
      <c r="RIQ36" s="13"/>
      <c r="RJO36" s="15"/>
      <c r="RJR36" s="13"/>
      <c r="RKP36" s="15"/>
      <c r="RKS36" s="13"/>
      <c r="RLQ36" s="15"/>
      <c r="RLT36" s="13"/>
      <c r="RMR36" s="15"/>
      <c r="RMU36" s="13"/>
      <c r="RNS36" s="15"/>
      <c r="RNV36" s="13"/>
      <c r="ROT36" s="15"/>
      <c r="ROW36" s="13"/>
      <c r="RPU36" s="15"/>
      <c r="RPX36" s="13"/>
      <c r="RQV36" s="15"/>
      <c r="RQY36" s="13"/>
      <c r="RRW36" s="15"/>
      <c r="RRZ36" s="13"/>
      <c r="RSX36" s="15"/>
      <c r="RTA36" s="13"/>
      <c r="RTY36" s="15"/>
      <c r="RUB36" s="13"/>
      <c r="RUZ36" s="15"/>
      <c r="RVC36" s="13"/>
      <c r="RWA36" s="15"/>
      <c r="RWD36" s="13"/>
      <c r="RXB36" s="15"/>
      <c r="RXE36" s="13"/>
      <c r="RYC36" s="15"/>
      <c r="RYF36" s="13"/>
      <c r="RZD36" s="15"/>
      <c r="RZG36" s="13"/>
      <c r="SAE36" s="15"/>
      <c r="SAH36" s="13"/>
      <c r="SBF36" s="15"/>
      <c r="SBI36" s="13"/>
      <c r="SCG36" s="15"/>
      <c r="SCJ36" s="13"/>
      <c r="SDH36" s="15"/>
      <c r="SDK36" s="13"/>
      <c r="SEI36" s="15"/>
      <c r="SEL36" s="13"/>
      <c r="SFJ36" s="15"/>
      <c r="SFM36" s="13"/>
      <c r="SGK36" s="15"/>
      <c r="SGN36" s="13"/>
      <c r="SHL36" s="15"/>
      <c r="SHO36" s="13"/>
      <c r="SIM36" s="15"/>
      <c r="SIP36" s="13"/>
      <c r="SJN36" s="15"/>
      <c r="SJQ36" s="13"/>
      <c r="SKO36" s="15"/>
      <c r="SKR36" s="13"/>
      <c r="SLP36" s="15"/>
      <c r="SLS36" s="13"/>
      <c r="SMQ36" s="15"/>
      <c r="SMT36" s="13"/>
      <c r="SNR36" s="15"/>
      <c r="SNU36" s="13"/>
      <c r="SOS36" s="15"/>
      <c r="SOV36" s="13"/>
      <c r="SPT36" s="15"/>
      <c r="SPW36" s="13"/>
      <c r="SQU36" s="15"/>
      <c r="SQX36" s="13"/>
      <c r="SRV36" s="15"/>
      <c r="SRY36" s="13"/>
      <c r="SSW36" s="15"/>
      <c r="SSZ36" s="13"/>
      <c r="STX36" s="15"/>
      <c r="SUA36" s="13"/>
      <c r="SUY36" s="15"/>
      <c r="SVB36" s="13"/>
      <c r="SVZ36" s="15"/>
      <c r="SWC36" s="13"/>
      <c r="SXA36" s="15"/>
      <c r="SXD36" s="13"/>
      <c r="SYB36" s="15"/>
      <c r="SYE36" s="13"/>
      <c r="SZC36" s="15"/>
      <c r="SZF36" s="13"/>
      <c r="TAD36" s="15"/>
      <c r="TAG36" s="13"/>
      <c r="TBE36" s="15"/>
      <c r="TBH36" s="13"/>
      <c r="TCF36" s="15"/>
      <c r="TCI36" s="13"/>
      <c r="TDG36" s="15"/>
      <c r="TDJ36" s="13"/>
      <c r="TEH36" s="15"/>
      <c r="TEK36" s="13"/>
      <c r="TFI36" s="15"/>
      <c r="TFL36" s="13"/>
      <c r="TGJ36" s="15"/>
      <c r="TGM36" s="13"/>
      <c r="THK36" s="15"/>
      <c r="THN36" s="13"/>
      <c r="TIL36" s="15"/>
      <c r="TIO36" s="13"/>
      <c r="TJM36" s="15"/>
      <c r="TJP36" s="13"/>
      <c r="TKN36" s="15"/>
      <c r="TKQ36" s="13"/>
      <c r="TLO36" s="15"/>
      <c r="TLR36" s="13"/>
      <c r="TMP36" s="15"/>
      <c r="TMS36" s="13"/>
      <c r="TNQ36" s="15"/>
      <c r="TNT36" s="13"/>
      <c r="TOR36" s="15"/>
      <c r="TOU36" s="13"/>
      <c r="TPS36" s="15"/>
      <c r="TPV36" s="13"/>
      <c r="TQT36" s="15"/>
      <c r="TQW36" s="13"/>
      <c r="TRU36" s="15"/>
      <c r="TRX36" s="13"/>
      <c r="TSV36" s="15"/>
      <c r="TSY36" s="13"/>
      <c r="TTW36" s="15"/>
      <c r="TTZ36" s="13"/>
      <c r="TUX36" s="15"/>
      <c r="TVA36" s="13"/>
      <c r="TVY36" s="15"/>
      <c r="TWB36" s="13"/>
      <c r="TWZ36" s="15"/>
      <c r="TXC36" s="13"/>
      <c r="TYA36" s="15"/>
      <c r="TYD36" s="13"/>
      <c r="TZB36" s="15"/>
      <c r="TZE36" s="13"/>
      <c r="UAC36" s="15"/>
      <c r="UAF36" s="13"/>
      <c r="UBD36" s="15"/>
      <c r="UBG36" s="13"/>
      <c r="UCE36" s="15"/>
      <c r="UCH36" s="13"/>
      <c r="UDF36" s="15"/>
      <c r="UDI36" s="13"/>
      <c r="UEG36" s="15"/>
      <c r="UEJ36" s="13"/>
      <c r="UFH36" s="15"/>
      <c r="UFK36" s="13"/>
      <c r="UGI36" s="15"/>
      <c r="UGL36" s="13"/>
      <c r="UHJ36" s="15"/>
      <c r="UHM36" s="13"/>
      <c r="UIK36" s="15"/>
      <c r="UIN36" s="13"/>
      <c r="UJL36" s="15"/>
      <c r="UJO36" s="13"/>
      <c r="UKM36" s="15"/>
      <c r="UKP36" s="13"/>
      <c r="ULN36" s="15"/>
      <c r="ULQ36" s="13"/>
      <c r="UMO36" s="15"/>
      <c r="UMR36" s="13"/>
      <c r="UNP36" s="15"/>
      <c r="UNS36" s="13"/>
      <c r="UOQ36" s="15"/>
      <c r="UOT36" s="13"/>
      <c r="UPR36" s="15"/>
      <c r="UPU36" s="13"/>
      <c r="UQS36" s="15"/>
      <c r="UQV36" s="13"/>
      <c r="URT36" s="15"/>
      <c r="URW36" s="13"/>
      <c r="USU36" s="15"/>
      <c r="USX36" s="13"/>
      <c r="UTV36" s="15"/>
      <c r="UTY36" s="13"/>
      <c r="UUW36" s="15"/>
      <c r="UUZ36" s="13"/>
      <c r="UVX36" s="15"/>
      <c r="UWA36" s="13"/>
      <c r="UWY36" s="15"/>
      <c r="UXB36" s="13"/>
      <c r="UXZ36" s="15"/>
      <c r="UYC36" s="13"/>
      <c r="UZA36" s="15"/>
      <c r="UZD36" s="13"/>
      <c r="VAB36" s="15"/>
      <c r="VAE36" s="13"/>
      <c r="VBC36" s="15"/>
      <c r="VBF36" s="13"/>
      <c r="VCD36" s="15"/>
      <c r="VCG36" s="13"/>
      <c r="VDE36" s="15"/>
      <c r="VDH36" s="13"/>
      <c r="VEF36" s="15"/>
      <c r="VEI36" s="13"/>
      <c r="VFG36" s="15"/>
      <c r="VFJ36" s="13"/>
      <c r="VGH36" s="15"/>
      <c r="VGK36" s="13"/>
      <c r="VHI36" s="15"/>
      <c r="VHL36" s="13"/>
      <c r="VIJ36" s="15"/>
      <c r="VIM36" s="13"/>
      <c r="VJK36" s="15"/>
      <c r="VJN36" s="13"/>
      <c r="VKL36" s="15"/>
      <c r="VKO36" s="13"/>
      <c r="VLM36" s="15"/>
      <c r="VLP36" s="13"/>
      <c r="VMN36" s="15"/>
      <c r="VMQ36" s="13"/>
      <c r="VNO36" s="15"/>
      <c r="VNR36" s="13"/>
      <c r="VOP36" s="15"/>
      <c r="VOS36" s="13"/>
      <c r="VPQ36" s="15"/>
      <c r="VPT36" s="13"/>
      <c r="VQR36" s="15"/>
      <c r="VQU36" s="13"/>
      <c r="VRS36" s="15"/>
      <c r="VRV36" s="13"/>
      <c r="VST36" s="15"/>
      <c r="VSW36" s="13"/>
      <c r="VTU36" s="15"/>
      <c r="VTX36" s="13"/>
      <c r="VUV36" s="15"/>
      <c r="VUY36" s="13"/>
      <c r="VVW36" s="15"/>
      <c r="VVZ36" s="13"/>
      <c r="VWX36" s="15"/>
      <c r="VXA36" s="13"/>
      <c r="VXY36" s="15"/>
      <c r="VYB36" s="13"/>
      <c r="VYZ36" s="15"/>
      <c r="VZC36" s="13"/>
      <c r="WAA36" s="15"/>
      <c r="WAD36" s="13"/>
      <c r="WBB36" s="15"/>
      <c r="WBE36" s="13"/>
      <c r="WCC36" s="15"/>
      <c r="WCF36" s="13"/>
      <c r="WDD36" s="15"/>
      <c r="WDG36" s="13"/>
      <c r="WEE36" s="15"/>
      <c r="WEH36" s="13"/>
      <c r="WFF36" s="15"/>
      <c r="WFI36" s="13"/>
      <c r="WGG36" s="15"/>
      <c r="WGJ36" s="13"/>
      <c r="WHH36" s="15"/>
      <c r="WHK36" s="13"/>
      <c r="WII36" s="15"/>
      <c r="WIL36" s="13"/>
      <c r="WJJ36" s="15"/>
      <c r="WJM36" s="13"/>
      <c r="WKK36" s="15"/>
      <c r="WKN36" s="13"/>
      <c r="WLL36" s="15"/>
      <c r="WLO36" s="13"/>
      <c r="WMM36" s="15"/>
      <c r="WMP36" s="13"/>
      <c r="WNN36" s="15"/>
      <c r="WNQ36" s="13"/>
      <c r="WOO36" s="15"/>
      <c r="WOR36" s="13"/>
      <c r="WPP36" s="15"/>
      <c r="WPS36" s="13"/>
      <c r="WQQ36" s="15"/>
      <c r="WQT36" s="13"/>
      <c r="WRR36" s="15"/>
      <c r="WRU36" s="13"/>
      <c r="WSS36" s="15"/>
      <c r="WSV36" s="13"/>
      <c r="WTT36" s="15"/>
      <c r="WTW36" s="13"/>
      <c r="WUU36" s="15"/>
      <c r="WUX36" s="13"/>
      <c r="WVV36" s="15"/>
      <c r="WVY36" s="13"/>
      <c r="WWW36" s="15"/>
      <c r="WWZ36" s="13"/>
      <c r="WXX36" s="15"/>
      <c r="WYA36" s="13"/>
      <c r="WYY36" s="15"/>
      <c r="WZB36" s="13"/>
      <c r="WZZ36" s="15"/>
      <c r="XAC36" s="13"/>
      <c r="XBA36" s="15"/>
      <c r="XBD36" s="13"/>
      <c r="XCB36" s="15"/>
      <c r="XCE36" s="13"/>
      <c r="XDC36" s="15"/>
      <c r="XDF36" s="13"/>
      <c r="XED36" s="15"/>
      <c r="XEG36" s="13"/>
    </row>
    <row r="37" spans="1:1022 1025:2048 2051:3050 3074:4076 4100:5102 5126:6128 6152:7154 7178:8180 8204:9206 9230:10232 10256:11258 11282:12284 12308:13310 13334:14336 14360:15359 15362:16361" ht="21" x14ac:dyDescent="0.2">
      <c r="A37" s="13" t="s">
        <v>107</v>
      </c>
      <c r="C37" s="3">
        <v>347945</v>
      </c>
      <c r="E37" s="3">
        <v>87028541452</v>
      </c>
      <c r="G37" s="3">
        <v>62746713697.161003</v>
      </c>
      <c r="I37" s="3">
        <v>0</v>
      </c>
      <c r="K37" s="3">
        <v>0</v>
      </c>
      <c r="M37" s="3">
        <v>0</v>
      </c>
      <c r="O37" s="3">
        <v>0</v>
      </c>
      <c r="Q37" s="3">
        <v>347945</v>
      </c>
      <c r="S37" s="3">
        <v>217630</v>
      </c>
      <c r="U37" s="3">
        <v>87028541452</v>
      </c>
      <c r="W37" s="3">
        <v>75137929470.194504</v>
      </c>
      <c r="Y37" s="1">
        <v>2.1717259305349661E-3</v>
      </c>
    </row>
    <row r="38" spans="1:1022 1025:2048 2051:3050 3074:4076 4100:5102 5126:6128 6152:7154 7178:8180 8204:9206 9230:10232 10256:11258 11282:12284 12308:13310 13334:14336 14360:15359 15362:16361" ht="21" x14ac:dyDescent="0.2">
      <c r="A38" s="13" t="s">
        <v>76</v>
      </c>
      <c r="C38" s="3">
        <v>15266190</v>
      </c>
      <c r="E38" s="3">
        <v>436003791930</v>
      </c>
      <c r="G38" s="3">
        <v>564421274409.43799</v>
      </c>
      <c r="I38" s="3">
        <v>1627835</v>
      </c>
      <c r="K38" s="3">
        <v>104224035338</v>
      </c>
      <c r="M38" s="3">
        <v>0</v>
      </c>
      <c r="O38" s="3">
        <v>0</v>
      </c>
      <c r="Q38" s="3">
        <v>16894025</v>
      </c>
      <c r="S38" s="3">
        <v>62990</v>
      </c>
      <c r="U38" s="3">
        <v>540227827268</v>
      </c>
      <c r="W38" s="3">
        <v>1055928719423.38</v>
      </c>
      <c r="Y38" s="1">
        <v>3.0519709512064612E-2</v>
      </c>
      <c r="AX38" s="15"/>
      <c r="BA38" s="13"/>
      <c r="BY38" s="15"/>
      <c r="CB38" s="13"/>
      <c r="CZ38" s="15"/>
      <c r="DC38" s="13"/>
      <c r="EA38" s="15"/>
      <c r="ED38" s="13"/>
      <c r="FB38" s="15"/>
      <c r="FE38" s="13"/>
      <c r="GC38" s="15"/>
      <c r="GF38" s="13"/>
      <c r="HD38" s="15"/>
      <c r="HG38" s="13"/>
      <c r="IE38" s="15"/>
      <c r="IH38" s="13"/>
      <c r="JF38" s="15"/>
      <c r="JI38" s="13"/>
      <c r="KG38" s="15"/>
      <c r="KJ38" s="13"/>
      <c r="LH38" s="15"/>
      <c r="LK38" s="13"/>
      <c r="MI38" s="15"/>
      <c r="ML38" s="13"/>
      <c r="NJ38" s="15"/>
      <c r="NM38" s="13"/>
      <c r="OK38" s="15"/>
      <c r="ON38" s="13"/>
      <c r="PL38" s="15"/>
      <c r="PO38" s="13"/>
      <c r="QM38" s="15"/>
      <c r="QP38" s="13"/>
      <c r="RN38" s="15"/>
      <c r="RQ38" s="13"/>
      <c r="SO38" s="15"/>
      <c r="SR38" s="13"/>
      <c r="TP38" s="15"/>
      <c r="TS38" s="13"/>
      <c r="UQ38" s="15"/>
      <c r="UT38" s="13"/>
      <c r="VR38" s="15"/>
      <c r="VU38" s="13"/>
      <c r="WS38" s="15"/>
      <c r="WV38" s="13"/>
      <c r="XT38" s="15"/>
      <c r="XW38" s="13"/>
      <c r="YU38" s="15"/>
      <c r="YX38" s="13"/>
      <c r="ZV38" s="15"/>
      <c r="ZY38" s="13"/>
      <c r="AAW38" s="15"/>
      <c r="AAZ38" s="13"/>
      <c r="ABX38" s="15"/>
      <c r="ACA38" s="13"/>
      <c r="ACY38" s="15"/>
      <c r="ADB38" s="13"/>
      <c r="ADZ38" s="15"/>
      <c r="AEC38" s="13"/>
      <c r="AFA38" s="15"/>
      <c r="AFD38" s="13"/>
      <c r="AGB38" s="15"/>
      <c r="AGE38" s="13"/>
      <c r="AHC38" s="15"/>
      <c r="AHF38" s="13"/>
      <c r="AID38" s="15"/>
      <c r="AIG38" s="13"/>
      <c r="AJE38" s="15"/>
      <c r="AJH38" s="13"/>
      <c r="AKF38" s="15"/>
      <c r="AKI38" s="13"/>
      <c r="ALG38" s="15"/>
      <c r="ALJ38" s="13"/>
      <c r="AMH38" s="15"/>
      <c r="AMK38" s="13"/>
      <c r="ANI38" s="15"/>
      <c r="ANL38" s="13"/>
      <c r="AOJ38" s="15"/>
      <c r="AOM38" s="13"/>
      <c r="APK38" s="15"/>
      <c r="APN38" s="13"/>
      <c r="AQL38" s="15"/>
      <c r="AQO38" s="13"/>
      <c r="ARM38" s="15"/>
      <c r="ARP38" s="13"/>
      <c r="ASN38" s="15"/>
      <c r="ASQ38" s="13"/>
      <c r="ATO38" s="15"/>
      <c r="ATR38" s="13"/>
      <c r="AUP38" s="15"/>
      <c r="AUS38" s="13"/>
      <c r="AVQ38" s="15"/>
      <c r="AVT38" s="13"/>
      <c r="AWR38" s="15"/>
      <c r="AWU38" s="13"/>
      <c r="AXS38" s="15"/>
      <c r="AXV38" s="13"/>
      <c r="AYT38" s="15"/>
      <c r="AYW38" s="13"/>
      <c r="AZU38" s="15"/>
      <c r="AZX38" s="13"/>
      <c r="BAV38" s="15"/>
      <c r="BAY38" s="13"/>
      <c r="BBW38" s="15"/>
      <c r="BBZ38" s="13"/>
      <c r="BCX38" s="15"/>
      <c r="BDA38" s="13"/>
      <c r="BDY38" s="15"/>
      <c r="BEB38" s="13"/>
      <c r="BEZ38" s="15"/>
      <c r="BFC38" s="13"/>
      <c r="BGA38" s="15"/>
      <c r="BGD38" s="13"/>
      <c r="BHB38" s="15"/>
      <c r="BHE38" s="13"/>
      <c r="BIC38" s="15"/>
      <c r="BIF38" s="13"/>
      <c r="BJD38" s="15"/>
      <c r="BJG38" s="13"/>
      <c r="BKE38" s="15"/>
      <c r="BKH38" s="13"/>
      <c r="BLF38" s="15"/>
      <c r="BLI38" s="13"/>
      <c r="BMG38" s="15"/>
      <c r="BMJ38" s="13"/>
      <c r="BNH38" s="15"/>
      <c r="BNK38" s="13"/>
      <c r="BOI38" s="15"/>
      <c r="BOL38" s="13"/>
      <c r="BPJ38" s="15"/>
      <c r="BPM38" s="13"/>
      <c r="BQK38" s="15"/>
      <c r="BQN38" s="13"/>
      <c r="BRL38" s="15"/>
      <c r="BRO38" s="13"/>
      <c r="BSM38" s="15"/>
      <c r="BSP38" s="13"/>
      <c r="BTN38" s="15"/>
      <c r="BTQ38" s="13"/>
      <c r="BUO38" s="15"/>
      <c r="BUR38" s="13"/>
      <c r="BVP38" s="15"/>
      <c r="BVS38" s="13"/>
      <c r="BWQ38" s="15"/>
      <c r="BWT38" s="13"/>
      <c r="BXR38" s="15"/>
      <c r="BXU38" s="13"/>
      <c r="BYS38" s="15"/>
      <c r="BYV38" s="13"/>
      <c r="BZT38" s="15"/>
      <c r="BZW38" s="13"/>
      <c r="CAU38" s="15"/>
      <c r="CAX38" s="13"/>
      <c r="CBV38" s="15"/>
      <c r="CBY38" s="13"/>
      <c r="CCW38" s="15"/>
      <c r="CCZ38" s="13"/>
      <c r="CDX38" s="15"/>
      <c r="CEA38" s="13"/>
      <c r="CEY38" s="15"/>
      <c r="CFB38" s="13"/>
      <c r="CFZ38" s="15"/>
      <c r="CGC38" s="13"/>
      <c r="CHA38" s="15"/>
      <c r="CHD38" s="13"/>
      <c r="CIB38" s="15"/>
      <c r="CIE38" s="13"/>
      <c r="CJC38" s="15"/>
      <c r="CJF38" s="13"/>
      <c r="CKD38" s="15"/>
      <c r="CKG38" s="13"/>
      <c r="CLE38" s="15"/>
      <c r="CLH38" s="13"/>
      <c r="CMF38" s="15"/>
      <c r="CMI38" s="13"/>
      <c r="CNG38" s="15"/>
      <c r="CNJ38" s="13"/>
      <c r="COH38" s="15"/>
      <c r="COK38" s="13"/>
      <c r="CPI38" s="15"/>
      <c r="CPL38" s="13"/>
      <c r="CQJ38" s="15"/>
      <c r="CQM38" s="13"/>
      <c r="CRK38" s="15"/>
      <c r="CRN38" s="13"/>
      <c r="CSL38" s="15"/>
      <c r="CSO38" s="13"/>
      <c r="CTM38" s="15"/>
      <c r="CTP38" s="13"/>
      <c r="CUN38" s="15"/>
      <c r="CUQ38" s="13"/>
      <c r="CVO38" s="15"/>
      <c r="CVR38" s="13"/>
      <c r="CWP38" s="15"/>
      <c r="CWS38" s="13"/>
      <c r="CXQ38" s="15"/>
      <c r="CXT38" s="13"/>
      <c r="CYR38" s="15"/>
      <c r="CYU38" s="13"/>
      <c r="CZS38" s="15"/>
      <c r="CZV38" s="13"/>
      <c r="DAT38" s="15"/>
      <c r="DAW38" s="13"/>
      <c r="DBU38" s="15"/>
      <c r="DBX38" s="13"/>
      <c r="DCV38" s="15"/>
      <c r="DCY38" s="13"/>
      <c r="DDW38" s="15"/>
      <c r="DDZ38" s="13"/>
      <c r="DEX38" s="15"/>
      <c r="DFA38" s="13"/>
      <c r="DFY38" s="15"/>
      <c r="DGB38" s="13"/>
      <c r="DGZ38" s="15"/>
      <c r="DHC38" s="13"/>
      <c r="DIA38" s="15"/>
      <c r="DID38" s="13"/>
      <c r="DJB38" s="15"/>
      <c r="DJE38" s="13"/>
      <c r="DKC38" s="15"/>
      <c r="DKF38" s="13"/>
      <c r="DLD38" s="15"/>
      <c r="DLG38" s="13"/>
      <c r="DME38" s="15"/>
      <c r="DMH38" s="13"/>
      <c r="DNF38" s="15"/>
      <c r="DNI38" s="13"/>
      <c r="DOG38" s="15"/>
      <c r="DOJ38" s="13"/>
      <c r="DPH38" s="15"/>
      <c r="DPK38" s="13"/>
      <c r="DQI38" s="15"/>
      <c r="DQL38" s="13"/>
      <c r="DRJ38" s="15"/>
      <c r="DRM38" s="13"/>
      <c r="DSK38" s="15"/>
      <c r="DSN38" s="13"/>
      <c r="DTL38" s="15"/>
      <c r="DTO38" s="13"/>
      <c r="DUM38" s="15"/>
      <c r="DUP38" s="13"/>
      <c r="DVN38" s="15"/>
      <c r="DVQ38" s="13"/>
      <c r="DWO38" s="15"/>
      <c r="DWR38" s="13"/>
      <c r="DXP38" s="15"/>
      <c r="DXS38" s="13"/>
      <c r="DYQ38" s="15"/>
      <c r="DYT38" s="13"/>
      <c r="DZR38" s="15"/>
      <c r="DZU38" s="13"/>
      <c r="EAS38" s="15"/>
      <c r="EAV38" s="13"/>
      <c r="EBT38" s="15"/>
      <c r="EBW38" s="13"/>
      <c r="ECU38" s="15"/>
      <c r="ECX38" s="13"/>
      <c r="EDV38" s="15"/>
      <c r="EDY38" s="13"/>
      <c r="EEW38" s="15"/>
      <c r="EEZ38" s="13"/>
      <c r="EFX38" s="15"/>
      <c r="EGA38" s="13"/>
      <c r="EGY38" s="15"/>
      <c r="EHB38" s="13"/>
      <c r="EHZ38" s="15"/>
      <c r="EIC38" s="13"/>
      <c r="EJA38" s="15"/>
      <c r="EJD38" s="13"/>
      <c r="EKB38" s="15"/>
      <c r="EKE38" s="13"/>
      <c r="ELC38" s="15"/>
      <c r="ELF38" s="13"/>
      <c r="EMD38" s="15"/>
      <c r="EMG38" s="13"/>
      <c r="ENE38" s="15"/>
      <c r="ENH38" s="13"/>
      <c r="EOF38" s="15"/>
      <c r="EOI38" s="13"/>
      <c r="EPG38" s="15"/>
      <c r="EPJ38" s="13"/>
      <c r="EQH38" s="15"/>
      <c r="EQK38" s="13"/>
      <c r="ERI38" s="15"/>
      <c r="ERL38" s="13"/>
      <c r="ESJ38" s="15"/>
      <c r="ESM38" s="13"/>
      <c r="ETK38" s="15"/>
      <c r="ETN38" s="13"/>
      <c r="EUL38" s="15"/>
      <c r="EUO38" s="13"/>
      <c r="EVM38" s="15"/>
      <c r="EVP38" s="13"/>
      <c r="EWN38" s="15"/>
      <c r="EWQ38" s="13"/>
      <c r="EXO38" s="15"/>
      <c r="EXR38" s="13"/>
      <c r="EYP38" s="15"/>
      <c r="EYS38" s="13"/>
      <c r="EZQ38" s="15"/>
      <c r="EZT38" s="13"/>
      <c r="FAR38" s="15"/>
      <c r="FAU38" s="13"/>
      <c r="FBS38" s="15"/>
      <c r="FBV38" s="13"/>
      <c r="FCT38" s="15"/>
      <c r="FCW38" s="13"/>
      <c r="FDU38" s="15"/>
      <c r="FDX38" s="13"/>
      <c r="FEV38" s="15"/>
      <c r="FEY38" s="13"/>
      <c r="FFW38" s="15"/>
      <c r="FFZ38" s="13"/>
      <c r="FGX38" s="15"/>
      <c r="FHA38" s="13"/>
      <c r="FHY38" s="15"/>
      <c r="FIB38" s="13"/>
      <c r="FIZ38" s="15"/>
      <c r="FJC38" s="13"/>
      <c r="FKA38" s="15"/>
      <c r="FKD38" s="13"/>
      <c r="FLB38" s="15"/>
      <c r="FLE38" s="13"/>
      <c r="FMC38" s="15"/>
      <c r="FMF38" s="13"/>
      <c r="FND38" s="15"/>
      <c r="FNG38" s="13"/>
      <c r="FOE38" s="15"/>
      <c r="FOH38" s="13"/>
      <c r="FPF38" s="15"/>
      <c r="FPI38" s="13"/>
      <c r="FQG38" s="15"/>
      <c r="FQJ38" s="13"/>
      <c r="FRH38" s="15"/>
      <c r="FRK38" s="13"/>
      <c r="FSI38" s="15"/>
      <c r="FSL38" s="13"/>
      <c r="FTJ38" s="15"/>
      <c r="FTM38" s="13"/>
      <c r="FUK38" s="15"/>
      <c r="FUN38" s="13"/>
      <c r="FVL38" s="15"/>
      <c r="FVO38" s="13"/>
      <c r="FWM38" s="15"/>
      <c r="FWP38" s="13"/>
      <c r="FXN38" s="15"/>
      <c r="FXQ38" s="13"/>
      <c r="FYO38" s="15"/>
      <c r="FYR38" s="13"/>
      <c r="FZP38" s="15"/>
      <c r="FZS38" s="13"/>
      <c r="GAQ38" s="15"/>
      <c r="GAT38" s="13"/>
      <c r="GBR38" s="15"/>
      <c r="GBU38" s="13"/>
      <c r="GCS38" s="15"/>
      <c r="GCV38" s="13"/>
      <c r="GDT38" s="15"/>
      <c r="GDW38" s="13"/>
      <c r="GEU38" s="15"/>
      <c r="GEX38" s="13"/>
      <c r="GFV38" s="15"/>
      <c r="GFY38" s="13"/>
      <c r="GGW38" s="15"/>
      <c r="GGZ38" s="13"/>
      <c r="GHX38" s="15"/>
      <c r="GIA38" s="13"/>
      <c r="GIY38" s="15"/>
      <c r="GJB38" s="13"/>
      <c r="GJZ38" s="15"/>
      <c r="GKC38" s="13"/>
      <c r="GLA38" s="15"/>
      <c r="GLD38" s="13"/>
      <c r="GMB38" s="15"/>
      <c r="GME38" s="13"/>
      <c r="GNC38" s="15"/>
      <c r="GNF38" s="13"/>
      <c r="GOD38" s="15"/>
      <c r="GOG38" s="13"/>
      <c r="GPE38" s="15"/>
      <c r="GPH38" s="13"/>
      <c r="GQF38" s="15"/>
      <c r="GQI38" s="13"/>
      <c r="GRG38" s="15"/>
      <c r="GRJ38" s="13"/>
      <c r="GSH38" s="15"/>
      <c r="GSK38" s="13"/>
      <c r="GTI38" s="15"/>
      <c r="GTL38" s="13"/>
      <c r="GUJ38" s="15"/>
      <c r="GUM38" s="13"/>
      <c r="GVK38" s="15"/>
      <c r="GVN38" s="13"/>
      <c r="GWL38" s="15"/>
      <c r="GWO38" s="13"/>
      <c r="GXM38" s="15"/>
      <c r="GXP38" s="13"/>
      <c r="GYN38" s="15"/>
      <c r="GYQ38" s="13"/>
      <c r="GZO38" s="15"/>
      <c r="GZR38" s="13"/>
      <c r="HAP38" s="15"/>
      <c r="HAS38" s="13"/>
      <c r="HBQ38" s="15"/>
      <c r="HBT38" s="13"/>
      <c r="HCR38" s="15"/>
      <c r="HCU38" s="13"/>
      <c r="HDS38" s="15"/>
      <c r="HDV38" s="13"/>
      <c r="HET38" s="15"/>
      <c r="HEW38" s="13"/>
      <c r="HFU38" s="15"/>
      <c r="HFX38" s="13"/>
      <c r="HGV38" s="15"/>
      <c r="HGY38" s="13"/>
      <c r="HHW38" s="15"/>
      <c r="HHZ38" s="13"/>
      <c r="HIX38" s="15"/>
      <c r="HJA38" s="13"/>
      <c r="HJY38" s="15"/>
      <c r="HKB38" s="13"/>
      <c r="HKZ38" s="15"/>
      <c r="HLC38" s="13"/>
      <c r="HMA38" s="15"/>
      <c r="HMD38" s="13"/>
      <c r="HNB38" s="15"/>
      <c r="HNE38" s="13"/>
      <c r="HOC38" s="15"/>
      <c r="HOF38" s="13"/>
      <c r="HPD38" s="15"/>
      <c r="HPG38" s="13"/>
      <c r="HQE38" s="15"/>
      <c r="HQH38" s="13"/>
      <c r="HRF38" s="15"/>
      <c r="HRI38" s="13"/>
      <c r="HSG38" s="15"/>
      <c r="HSJ38" s="13"/>
      <c r="HTH38" s="15"/>
      <c r="HTK38" s="13"/>
      <c r="HUI38" s="15"/>
      <c r="HUL38" s="13"/>
      <c r="HVJ38" s="15"/>
      <c r="HVM38" s="13"/>
      <c r="HWK38" s="15"/>
      <c r="HWN38" s="13"/>
      <c r="HXL38" s="15"/>
      <c r="HXO38" s="13"/>
      <c r="HYM38" s="15"/>
      <c r="HYP38" s="13"/>
      <c r="HZN38" s="15"/>
      <c r="HZQ38" s="13"/>
      <c r="IAO38" s="15"/>
      <c r="IAR38" s="13"/>
      <c r="IBP38" s="15"/>
      <c r="IBS38" s="13"/>
      <c r="ICQ38" s="15"/>
      <c r="ICT38" s="13"/>
      <c r="IDR38" s="15"/>
      <c r="IDU38" s="13"/>
      <c r="IES38" s="15"/>
      <c r="IEV38" s="13"/>
      <c r="IFT38" s="15"/>
      <c r="IFW38" s="13"/>
      <c r="IGU38" s="15"/>
      <c r="IGX38" s="13"/>
      <c r="IHV38" s="15"/>
      <c r="IHY38" s="13"/>
      <c r="IIW38" s="15"/>
      <c r="IIZ38" s="13"/>
      <c r="IJX38" s="15"/>
      <c r="IKA38" s="13"/>
      <c r="IKY38" s="15"/>
      <c r="ILB38" s="13"/>
      <c r="ILZ38" s="15"/>
      <c r="IMC38" s="13"/>
      <c r="INA38" s="15"/>
      <c r="IND38" s="13"/>
      <c r="IOB38" s="15"/>
      <c r="IOE38" s="13"/>
      <c r="IPC38" s="15"/>
      <c r="IPF38" s="13"/>
      <c r="IQD38" s="15"/>
      <c r="IQG38" s="13"/>
      <c r="IRE38" s="15"/>
      <c r="IRH38" s="13"/>
      <c r="ISF38" s="15"/>
      <c r="ISI38" s="13"/>
      <c r="ITG38" s="15"/>
      <c r="ITJ38" s="13"/>
      <c r="IUH38" s="15"/>
      <c r="IUK38" s="13"/>
      <c r="IVI38" s="15"/>
      <c r="IVL38" s="13"/>
      <c r="IWJ38" s="15"/>
      <c r="IWM38" s="13"/>
      <c r="IXK38" s="15"/>
      <c r="IXN38" s="13"/>
      <c r="IYL38" s="15"/>
      <c r="IYO38" s="13"/>
      <c r="IZM38" s="15"/>
      <c r="IZP38" s="13"/>
      <c r="JAN38" s="15"/>
      <c r="JAQ38" s="13"/>
      <c r="JBO38" s="15"/>
      <c r="JBR38" s="13"/>
      <c r="JCP38" s="15"/>
      <c r="JCS38" s="13"/>
      <c r="JDQ38" s="15"/>
      <c r="JDT38" s="13"/>
      <c r="JER38" s="15"/>
      <c r="JEU38" s="13"/>
      <c r="JFS38" s="15"/>
      <c r="JFV38" s="13"/>
      <c r="JGT38" s="15"/>
      <c r="JGW38" s="13"/>
      <c r="JHU38" s="15"/>
      <c r="JHX38" s="13"/>
      <c r="JIV38" s="15"/>
      <c r="JIY38" s="13"/>
      <c r="JJW38" s="15"/>
      <c r="JJZ38" s="13"/>
      <c r="JKX38" s="15"/>
      <c r="JLA38" s="13"/>
      <c r="JLY38" s="15"/>
      <c r="JMB38" s="13"/>
      <c r="JMZ38" s="15"/>
      <c r="JNC38" s="13"/>
      <c r="JOA38" s="15"/>
      <c r="JOD38" s="13"/>
      <c r="JPB38" s="15"/>
      <c r="JPE38" s="13"/>
      <c r="JQC38" s="15"/>
      <c r="JQF38" s="13"/>
      <c r="JRD38" s="15"/>
      <c r="JRG38" s="13"/>
      <c r="JSE38" s="15"/>
      <c r="JSH38" s="13"/>
      <c r="JTF38" s="15"/>
      <c r="JTI38" s="13"/>
      <c r="JUG38" s="15"/>
      <c r="JUJ38" s="13"/>
      <c r="JVH38" s="15"/>
      <c r="JVK38" s="13"/>
      <c r="JWI38" s="15"/>
      <c r="JWL38" s="13"/>
      <c r="JXJ38" s="15"/>
      <c r="JXM38" s="13"/>
      <c r="JYK38" s="15"/>
      <c r="JYN38" s="13"/>
      <c r="JZL38" s="15"/>
      <c r="JZO38" s="13"/>
      <c r="KAM38" s="15"/>
      <c r="KAP38" s="13"/>
      <c r="KBN38" s="15"/>
      <c r="KBQ38" s="13"/>
      <c r="KCO38" s="15"/>
      <c r="KCR38" s="13"/>
      <c r="KDP38" s="15"/>
      <c r="KDS38" s="13"/>
      <c r="KEQ38" s="15"/>
      <c r="KET38" s="13"/>
      <c r="KFR38" s="15"/>
      <c r="KFU38" s="13"/>
      <c r="KGS38" s="15"/>
      <c r="KGV38" s="13"/>
      <c r="KHT38" s="15"/>
      <c r="KHW38" s="13"/>
      <c r="KIU38" s="15"/>
      <c r="KIX38" s="13"/>
      <c r="KJV38" s="15"/>
      <c r="KJY38" s="13"/>
      <c r="KKW38" s="15"/>
      <c r="KKZ38" s="13"/>
      <c r="KLX38" s="15"/>
      <c r="KMA38" s="13"/>
      <c r="KMY38" s="15"/>
      <c r="KNB38" s="13"/>
      <c r="KNZ38" s="15"/>
      <c r="KOC38" s="13"/>
      <c r="KPA38" s="15"/>
      <c r="KPD38" s="13"/>
      <c r="KQB38" s="15"/>
      <c r="KQE38" s="13"/>
      <c r="KRC38" s="15"/>
      <c r="KRF38" s="13"/>
      <c r="KSD38" s="15"/>
      <c r="KSG38" s="13"/>
      <c r="KTE38" s="15"/>
      <c r="KTH38" s="13"/>
      <c r="KUF38" s="15"/>
      <c r="KUI38" s="13"/>
      <c r="KVG38" s="15"/>
      <c r="KVJ38" s="13"/>
      <c r="KWH38" s="15"/>
      <c r="KWK38" s="13"/>
      <c r="KXI38" s="15"/>
      <c r="KXL38" s="13"/>
      <c r="KYJ38" s="15"/>
      <c r="KYM38" s="13"/>
      <c r="KZK38" s="15"/>
      <c r="KZN38" s="13"/>
      <c r="LAL38" s="15"/>
      <c r="LAO38" s="13"/>
      <c r="LBM38" s="15"/>
      <c r="LBP38" s="13"/>
      <c r="LCN38" s="15"/>
      <c r="LCQ38" s="13"/>
      <c r="LDO38" s="15"/>
      <c r="LDR38" s="13"/>
      <c r="LEP38" s="15"/>
      <c r="LES38" s="13"/>
      <c r="LFQ38" s="15"/>
      <c r="LFT38" s="13"/>
      <c r="LGR38" s="15"/>
      <c r="LGU38" s="13"/>
      <c r="LHS38" s="15"/>
      <c r="LHV38" s="13"/>
      <c r="LIT38" s="15"/>
      <c r="LIW38" s="13"/>
      <c r="LJU38" s="15"/>
      <c r="LJX38" s="13"/>
      <c r="LKV38" s="15"/>
      <c r="LKY38" s="13"/>
      <c r="LLW38" s="15"/>
      <c r="LLZ38" s="13"/>
      <c r="LMX38" s="15"/>
      <c r="LNA38" s="13"/>
      <c r="LNY38" s="15"/>
      <c r="LOB38" s="13"/>
      <c r="LOZ38" s="15"/>
      <c r="LPC38" s="13"/>
      <c r="LQA38" s="15"/>
      <c r="LQD38" s="13"/>
      <c r="LRB38" s="15"/>
      <c r="LRE38" s="13"/>
      <c r="LSC38" s="15"/>
      <c r="LSF38" s="13"/>
      <c r="LTD38" s="15"/>
      <c r="LTG38" s="13"/>
      <c r="LUE38" s="15"/>
      <c r="LUH38" s="13"/>
      <c r="LVF38" s="15"/>
      <c r="LVI38" s="13"/>
      <c r="LWG38" s="15"/>
      <c r="LWJ38" s="13"/>
      <c r="LXH38" s="15"/>
      <c r="LXK38" s="13"/>
      <c r="LYI38" s="15"/>
      <c r="LYL38" s="13"/>
      <c r="LZJ38" s="15"/>
      <c r="LZM38" s="13"/>
      <c r="MAK38" s="15"/>
      <c r="MAN38" s="13"/>
      <c r="MBL38" s="15"/>
      <c r="MBO38" s="13"/>
      <c r="MCM38" s="15"/>
      <c r="MCP38" s="13"/>
      <c r="MDN38" s="15"/>
      <c r="MDQ38" s="13"/>
      <c r="MEO38" s="15"/>
      <c r="MER38" s="13"/>
      <c r="MFP38" s="15"/>
      <c r="MFS38" s="13"/>
      <c r="MGQ38" s="15"/>
      <c r="MGT38" s="13"/>
      <c r="MHR38" s="15"/>
      <c r="MHU38" s="13"/>
      <c r="MIS38" s="15"/>
      <c r="MIV38" s="13"/>
      <c r="MJT38" s="15"/>
      <c r="MJW38" s="13"/>
      <c r="MKU38" s="15"/>
      <c r="MKX38" s="13"/>
      <c r="MLV38" s="15"/>
      <c r="MLY38" s="13"/>
      <c r="MMW38" s="15"/>
      <c r="MMZ38" s="13"/>
      <c r="MNX38" s="15"/>
      <c r="MOA38" s="13"/>
      <c r="MOY38" s="15"/>
      <c r="MPB38" s="13"/>
      <c r="MPZ38" s="15"/>
      <c r="MQC38" s="13"/>
      <c r="MRA38" s="15"/>
      <c r="MRD38" s="13"/>
      <c r="MSB38" s="15"/>
      <c r="MSE38" s="13"/>
      <c r="MTC38" s="15"/>
      <c r="MTF38" s="13"/>
      <c r="MUD38" s="15"/>
      <c r="MUG38" s="13"/>
      <c r="MVE38" s="15"/>
      <c r="MVH38" s="13"/>
      <c r="MWF38" s="15"/>
      <c r="MWI38" s="13"/>
      <c r="MXG38" s="15"/>
      <c r="MXJ38" s="13"/>
      <c r="MYH38" s="15"/>
      <c r="MYK38" s="13"/>
      <c r="MZI38" s="15"/>
      <c r="MZL38" s="13"/>
      <c r="NAJ38" s="15"/>
      <c r="NAM38" s="13"/>
      <c r="NBK38" s="15"/>
      <c r="NBN38" s="13"/>
      <c r="NCL38" s="15"/>
      <c r="NCO38" s="13"/>
      <c r="NDM38" s="15"/>
      <c r="NDP38" s="13"/>
      <c r="NEN38" s="15"/>
      <c r="NEQ38" s="13"/>
      <c r="NFO38" s="15"/>
      <c r="NFR38" s="13"/>
      <c r="NGP38" s="15"/>
      <c r="NGS38" s="13"/>
      <c r="NHQ38" s="15"/>
      <c r="NHT38" s="13"/>
      <c r="NIR38" s="15"/>
      <c r="NIU38" s="13"/>
      <c r="NJS38" s="15"/>
      <c r="NJV38" s="13"/>
      <c r="NKT38" s="15"/>
      <c r="NKW38" s="13"/>
      <c r="NLU38" s="15"/>
      <c r="NLX38" s="13"/>
      <c r="NMV38" s="15"/>
      <c r="NMY38" s="13"/>
      <c r="NNW38" s="15"/>
      <c r="NNZ38" s="13"/>
      <c r="NOX38" s="15"/>
      <c r="NPA38" s="13"/>
      <c r="NPY38" s="15"/>
      <c r="NQB38" s="13"/>
      <c r="NQZ38" s="15"/>
      <c r="NRC38" s="13"/>
      <c r="NSA38" s="15"/>
      <c r="NSD38" s="13"/>
      <c r="NTB38" s="15"/>
      <c r="NTE38" s="13"/>
      <c r="NUC38" s="15"/>
      <c r="NUF38" s="13"/>
      <c r="NVD38" s="15"/>
      <c r="NVG38" s="13"/>
      <c r="NWE38" s="15"/>
      <c r="NWH38" s="13"/>
      <c r="NXF38" s="15"/>
      <c r="NXI38" s="13"/>
      <c r="NYG38" s="15"/>
      <c r="NYJ38" s="13"/>
      <c r="NZH38" s="15"/>
      <c r="NZK38" s="13"/>
      <c r="OAI38" s="15"/>
      <c r="OAL38" s="13"/>
      <c r="OBJ38" s="15"/>
      <c r="OBM38" s="13"/>
      <c r="OCK38" s="15"/>
      <c r="OCN38" s="13"/>
      <c r="ODL38" s="15"/>
      <c r="ODO38" s="13"/>
      <c r="OEM38" s="15"/>
      <c r="OEP38" s="13"/>
      <c r="OFN38" s="15"/>
      <c r="OFQ38" s="13"/>
      <c r="OGO38" s="15"/>
      <c r="OGR38" s="13"/>
      <c r="OHP38" s="15"/>
      <c r="OHS38" s="13"/>
      <c r="OIQ38" s="15"/>
      <c r="OIT38" s="13"/>
      <c r="OJR38" s="15"/>
      <c r="OJU38" s="13"/>
      <c r="OKS38" s="15"/>
      <c r="OKV38" s="13"/>
      <c r="OLT38" s="15"/>
      <c r="OLW38" s="13"/>
      <c r="OMU38" s="15"/>
      <c r="OMX38" s="13"/>
      <c r="ONV38" s="15"/>
      <c r="ONY38" s="13"/>
      <c r="OOW38" s="15"/>
      <c r="OOZ38" s="13"/>
      <c r="OPX38" s="15"/>
      <c r="OQA38" s="13"/>
      <c r="OQY38" s="15"/>
      <c r="ORB38" s="13"/>
      <c r="ORZ38" s="15"/>
      <c r="OSC38" s="13"/>
      <c r="OTA38" s="15"/>
      <c r="OTD38" s="13"/>
      <c r="OUB38" s="15"/>
      <c r="OUE38" s="13"/>
      <c r="OVC38" s="15"/>
      <c r="OVF38" s="13"/>
      <c r="OWD38" s="15"/>
      <c r="OWG38" s="13"/>
      <c r="OXE38" s="15"/>
      <c r="OXH38" s="13"/>
      <c r="OYF38" s="15"/>
      <c r="OYI38" s="13"/>
      <c r="OZG38" s="15"/>
      <c r="OZJ38" s="13"/>
      <c r="PAH38" s="15"/>
      <c r="PAK38" s="13"/>
      <c r="PBI38" s="15"/>
      <c r="PBL38" s="13"/>
      <c r="PCJ38" s="15"/>
      <c r="PCM38" s="13"/>
      <c r="PDK38" s="15"/>
      <c r="PDN38" s="13"/>
      <c r="PEL38" s="15"/>
      <c r="PEO38" s="13"/>
      <c r="PFM38" s="15"/>
      <c r="PFP38" s="13"/>
      <c r="PGN38" s="15"/>
      <c r="PGQ38" s="13"/>
      <c r="PHO38" s="15"/>
      <c r="PHR38" s="13"/>
      <c r="PIP38" s="15"/>
      <c r="PIS38" s="13"/>
      <c r="PJQ38" s="15"/>
      <c r="PJT38" s="13"/>
      <c r="PKR38" s="15"/>
      <c r="PKU38" s="13"/>
      <c r="PLS38" s="15"/>
      <c r="PLV38" s="13"/>
      <c r="PMT38" s="15"/>
      <c r="PMW38" s="13"/>
      <c r="PNU38" s="15"/>
      <c r="PNX38" s="13"/>
      <c r="POV38" s="15"/>
      <c r="POY38" s="13"/>
      <c r="PPW38" s="15"/>
      <c r="PPZ38" s="13"/>
      <c r="PQX38" s="15"/>
      <c r="PRA38" s="13"/>
      <c r="PRY38" s="15"/>
      <c r="PSB38" s="13"/>
      <c r="PSZ38" s="15"/>
      <c r="PTC38" s="13"/>
      <c r="PUA38" s="15"/>
      <c r="PUD38" s="13"/>
      <c r="PVB38" s="15"/>
      <c r="PVE38" s="13"/>
      <c r="PWC38" s="15"/>
      <c r="PWF38" s="13"/>
      <c r="PXD38" s="15"/>
      <c r="PXG38" s="13"/>
      <c r="PYE38" s="15"/>
      <c r="PYH38" s="13"/>
      <c r="PZF38" s="15"/>
      <c r="PZI38" s="13"/>
      <c r="QAG38" s="15"/>
      <c r="QAJ38" s="13"/>
      <c r="QBH38" s="15"/>
      <c r="QBK38" s="13"/>
      <c r="QCI38" s="15"/>
      <c r="QCL38" s="13"/>
      <c r="QDJ38" s="15"/>
      <c r="QDM38" s="13"/>
      <c r="QEK38" s="15"/>
      <c r="QEN38" s="13"/>
      <c r="QFL38" s="15"/>
      <c r="QFO38" s="13"/>
      <c r="QGM38" s="15"/>
      <c r="QGP38" s="13"/>
      <c r="QHN38" s="15"/>
      <c r="QHQ38" s="13"/>
      <c r="QIO38" s="15"/>
      <c r="QIR38" s="13"/>
      <c r="QJP38" s="15"/>
      <c r="QJS38" s="13"/>
      <c r="QKQ38" s="15"/>
      <c r="QKT38" s="13"/>
      <c r="QLR38" s="15"/>
      <c r="QLU38" s="13"/>
      <c r="QMS38" s="15"/>
      <c r="QMV38" s="13"/>
      <c r="QNT38" s="15"/>
      <c r="QNW38" s="13"/>
      <c r="QOU38" s="15"/>
      <c r="QOX38" s="13"/>
      <c r="QPV38" s="15"/>
      <c r="QPY38" s="13"/>
      <c r="QQW38" s="15"/>
      <c r="QQZ38" s="13"/>
      <c r="QRX38" s="15"/>
      <c r="QSA38" s="13"/>
      <c r="QSY38" s="15"/>
      <c r="QTB38" s="13"/>
      <c r="QTZ38" s="15"/>
      <c r="QUC38" s="13"/>
      <c r="QVA38" s="15"/>
      <c r="QVD38" s="13"/>
      <c r="QWB38" s="15"/>
      <c r="QWE38" s="13"/>
      <c r="QXC38" s="15"/>
      <c r="QXF38" s="13"/>
      <c r="QYD38" s="15"/>
      <c r="QYG38" s="13"/>
      <c r="QZE38" s="15"/>
      <c r="QZH38" s="13"/>
      <c r="RAF38" s="15"/>
      <c r="RAI38" s="13"/>
      <c r="RBG38" s="15"/>
      <c r="RBJ38" s="13"/>
      <c r="RCH38" s="15"/>
      <c r="RCK38" s="13"/>
      <c r="RDI38" s="15"/>
      <c r="RDL38" s="13"/>
      <c r="REJ38" s="15"/>
      <c r="REM38" s="13"/>
      <c r="RFK38" s="15"/>
      <c r="RFN38" s="13"/>
      <c r="RGL38" s="15"/>
      <c r="RGO38" s="13"/>
      <c r="RHM38" s="15"/>
      <c r="RHP38" s="13"/>
      <c r="RIN38" s="15"/>
      <c r="RIQ38" s="13"/>
      <c r="RJO38" s="15"/>
      <c r="RJR38" s="13"/>
      <c r="RKP38" s="15"/>
      <c r="RKS38" s="13"/>
      <c r="RLQ38" s="15"/>
      <c r="RLT38" s="13"/>
      <c r="RMR38" s="15"/>
      <c r="RMU38" s="13"/>
      <c r="RNS38" s="15"/>
      <c r="RNV38" s="13"/>
      <c r="ROT38" s="15"/>
      <c r="ROW38" s="13"/>
      <c r="RPU38" s="15"/>
      <c r="RPX38" s="13"/>
      <c r="RQV38" s="15"/>
      <c r="RQY38" s="13"/>
      <c r="RRW38" s="15"/>
      <c r="RRZ38" s="13"/>
      <c r="RSX38" s="15"/>
      <c r="RTA38" s="13"/>
      <c r="RTY38" s="15"/>
      <c r="RUB38" s="13"/>
      <c r="RUZ38" s="15"/>
      <c r="RVC38" s="13"/>
      <c r="RWA38" s="15"/>
      <c r="RWD38" s="13"/>
      <c r="RXB38" s="15"/>
      <c r="RXE38" s="13"/>
      <c r="RYC38" s="15"/>
      <c r="RYF38" s="13"/>
      <c r="RZD38" s="15"/>
      <c r="RZG38" s="13"/>
      <c r="SAE38" s="15"/>
      <c r="SAH38" s="13"/>
      <c r="SBF38" s="15"/>
      <c r="SBI38" s="13"/>
      <c r="SCG38" s="15"/>
      <c r="SCJ38" s="13"/>
      <c r="SDH38" s="15"/>
      <c r="SDK38" s="13"/>
      <c r="SEI38" s="15"/>
      <c r="SEL38" s="13"/>
      <c r="SFJ38" s="15"/>
      <c r="SFM38" s="13"/>
      <c r="SGK38" s="15"/>
      <c r="SGN38" s="13"/>
      <c r="SHL38" s="15"/>
      <c r="SHO38" s="13"/>
      <c r="SIM38" s="15"/>
      <c r="SIP38" s="13"/>
      <c r="SJN38" s="15"/>
      <c r="SJQ38" s="13"/>
      <c r="SKO38" s="15"/>
      <c r="SKR38" s="13"/>
      <c r="SLP38" s="15"/>
      <c r="SLS38" s="13"/>
      <c r="SMQ38" s="15"/>
      <c r="SMT38" s="13"/>
      <c r="SNR38" s="15"/>
      <c r="SNU38" s="13"/>
      <c r="SOS38" s="15"/>
      <c r="SOV38" s="13"/>
      <c r="SPT38" s="15"/>
      <c r="SPW38" s="13"/>
      <c r="SQU38" s="15"/>
      <c r="SQX38" s="13"/>
      <c r="SRV38" s="15"/>
      <c r="SRY38" s="13"/>
      <c r="SSW38" s="15"/>
      <c r="SSZ38" s="13"/>
      <c r="STX38" s="15"/>
      <c r="SUA38" s="13"/>
      <c r="SUY38" s="15"/>
      <c r="SVB38" s="13"/>
      <c r="SVZ38" s="15"/>
      <c r="SWC38" s="13"/>
      <c r="SXA38" s="15"/>
      <c r="SXD38" s="13"/>
      <c r="SYB38" s="15"/>
      <c r="SYE38" s="13"/>
      <c r="SZC38" s="15"/>
      <c r="SZF38" s="13"/>
      <c r="TAD38" s="15"/>
      <c r="TAG38" s="13"/>
      <c r="TBE38" s="15"/>
      <c r="TBH38" s="13"/>
      <c r="TCF38" s="15"/>
      <c r="TCI38" s="13"/>
      <c r="TDG38" s="15"/>
      <c r="TDJ38" s="13"/>
      <c r="TEH38" s="15"/>
      <c r="TEK38" s="13"/>
      <c r="TFI38" s="15"/>
      <c r="TFL38" s="13"/>
      <c r="TGJ38" s="15"/>
      <c r="TGM38" s="13"/>
      <c r="THK38" s="15"/>
      <c r="THN38" s="13"/>
      <c r="TIL38" s="15"/>
      <c r="TIO38" s="13"/>
      <c r="TJM38" s="15"/>
      <c r="TJP38" s="13"/>
      <c r="TKN38" s="15"/>
      <c r="TKQ38" s="13"/>
      <c r="TLO38" s="15"/>
      <c r="TLR38" s="13"/>
      <c r="TMP38" s="15"/>
      <c r="TMS38" s="13"/>
      <c r="TNQ38" s="15"/>
      <c r="TNT38" s="13"/>
      <c r="TOR38" s="15"/>
      <c r="TOU38" s="13"/>
      <c r="TPS38" s="15"/>
      <c r="TPV38" s="13"/>
      <c r="TQT38" s="15"/>
      <c r="TQW38" s="13"/>
      <c r="TRU38" s="15"/>
      <c r="TRX38" s="13"/>
      <c r="TSV38" s="15"/>
      <c r="TSY38" s="13"/>
      <c r="TTW38" s="15"/>
      <c r="TTZ38" s="13"/>
      <c r="TUX38" s="15"/>
      <c r="TVA38" s="13"/>
      <c r="TVY38" s="15"/>
      <c r="TWB38" s="13"/>
      <c r="TWZ38" s="15"/>
      <c r="TXC38" s="13"/>
      <c r="TYA38" s="15"/>
      <c r="TYD38" s="13"/>
      <c r="TZB38" s="15"/>
      <c r="TZE38" s="13"/>
      <c r="UAC38" s="15"/>
      <c r="UAF38" s="13"/>
      <c r="UBD38" s="15"/>
      <c r="UBG38" s="13"/>
      <c r="UCE38" s="15"/>
      <c r="UCH38" s="13"/>
      <c r="UDF38" s="15"/>
      <c r="UDI38" s="13"/>
      <c r="UEG38" s="15"/>
      <c r="UEJ38" s="13"/>
      <c r="UFH38" s="15"/>
      <c r="UFK38" s="13"/>
      <c r="UGI38" s="15"/>
      <c r="UGL38" s="13"/>
      <c r="UHJ38" s="15"/>
      <c r="UHM38" s="13"/>
      <c r="UIK38" s="15"/>
      <c r="UIN38" s="13"/>
      <c r="UJL38" s="15"/>
      <c r="UJO38" s="13"/>
      <c r="UKM38" s="15"/>
      <c r="UKP38" s="13"/>
      <c r="ULN38" s="15"/>
      <c r="ULQ38" s="13"/>
      <c r="UMO38" s="15"/>
      <c r="UMR38" s="13"/>
      <c r="UNP38" s="15"/>
      <c r="UNS38" s="13"/>
      <c r="UOQ38" s="15"/>
      <c r="UOT38" s="13"/>
      <c r="UPR38" s="15"/>
      <c r="UPU38" s="13"/>
      <c r="UQS38" s="15"/>
      <c r="UQV38" s="13"/>
      <c r="URT38" s="15"/>
      <c r="URW38" s="13"/>
      <c r="USU38" s="15"/>
      <c r="USX38" s="13"/>
      <c r="UTV38" s="15"/>
      <c r="UTY38" s="13"/>
      <c r="UUW38" s="15"/>
      <c r="UUZ38" s="13"/>
      <c r="UVX38" s="15"/>
      <c r="UWA38" s="13"/>
      <c r="UWY38" s="15"/>
      <c r="UXB38" s="13"/>
      <c r="UXZ38" s="15"/>
      <c r="UYC38" s="13"/>
      <c r="UZA38" s="15"/>
      <c r="UZD38" s="13"/>
      <c r="VAB38" s="15"/>
      <c r="VAE38" s="13"/>
      <c r="VBC38" s="15"/>
      <c r="VBF38" s="13"/>
      <c r="VCD38" s="15"/>
      <c r="VCG38" s="13"/>
      <c r="VDE38" s="15"/>
      <c r="VDH38" s="13"/>
      <c r="VEF38" s="15"/>
      <c r="VEI38" s="13"/>
      <c r="VFG38" s="15"/>
      <c r="VFJ38" s="13"/>
      <c r="VGH38" s="15"/>
      <c r="VGK38" s="13"/>
      <c r="VHI38" s="15"/>
      <c r="VHL38" s="13"/>
      <c r="VIJ38" s="15"/>
      <c r="VIM38" s="13"/>
      <c r="VJK38" s="15"/>
      <c r="VJN38" s="13"/>
      <c r="VKL38" s="15"/>
      <c r="VKO38" s="13"/>
      <c r="VLM38" s="15"/>
      <c r="VLP38" s="13"/>
      <c r="VMN38" s="15"/>
      <c r="VMQ38" s="13"/>
      <c r="VNO38" s="15"/>
      <c r="VNR38" s="13"/>
      <c r="VOP38" s="15"/>
      <c r="VOS38" s="13"/>
      <c r="VPQ38" s="15"/>
      <c r="VPT38" s="13"/>
      <c r="VQR38" s="15"/>
      <c r="VQU38" s="13"/>
      <c r="VRS38" s="15"/>
      <c r="VRV38" s="13"/>
      <c r="VST38" s="15"/>
      <c r="VSW38" s="13"/>
      <c r="VTU38" s="15"/>
      <c r="VTX38" s="13"/>
      <c r="VUV38" s="15"/>
      <c r="VUY38" s="13"/>
      <c r="VVW38" s="15"/>
      <c r="VVZ38" s="13"/>
      <c r="VWX38" s="15"/>
      <c r="VXA38" s="13"/>
      <c r="VXY38" s="15"/>
      <c r="VYB38" s="13"/>
      <c r="VYZ38" s="15"/>
      <c r="VZC38" s="13"/>
      <c r="WAA38" s="15"/>
      <c r="WAD38" s="13"/>
      <c r="WBB38" s="15"/>
      <c r="WBE38" s="13"/>
      <c r="WCC38" s="15"/>
      <c r="WCF38" s="13"/>
      <c r="WDD38" s="15"/>
      <c r="WDG38" s="13"/>
      <c r="WEE38" s="15"/>
      <c r="WEH38" s="13"/>
      <c r="WFF38" s="15"/>
      <c r="WFI38" s="13"/>
      <c r="WGG38" s="15"/>
      <c r="WGJ38" s="13"/>
      <c r="WHH38" s="15"/>
      <c r="WHK38" s="13"/>
      <c r="WII38" s="15"/>
      <c r="WIL38" s="13"/>
      <c r="WJJ38" s="15"/>
      <c r="WJM38" s="13"/>
      <c r="WKK38" s="15"/>
      <c r="WKN38" s="13"/>
      <c r="WLL38" s="15"/>
      <c r="WLO38" s="13"/>
      <c r="WMM38" s="15"/>
      <c r="WMP38" s="13"/>
      <c r="WNN38" s="15"/>
      <c r="WNQ38" s="13"/>
      <c r="WOO38" s="15"/>
      <c r="WOR38" s="13"/>
      <c r="WPP38" s="15"/>
      <c r="WPS38" s="13"/>
      <c r="WQQ38" s="15"/>
      <c r="WQT38" s="13"/>
      <c r="WRR38" s="15"/>
      <c r="WRU38" s="13"/>
      <c r="WSS38" s="15"/>
      <c r="WSV38" s="13"/>
      <c r="WTT38" s="15"/>
      <c r="WTW38" s="13"/>
      <c r="WUU38" s="15"/>
      <c r="WUX38" s="13"/>
      <c r="WVV38" s="15"/>
      <c r="WVY38" s="13"/>
      <c r="WWW38" s="15"/>
      <c r="WWZ38" s="13"/>
      <c r="WXX38" s="15"/>
      <c r="WYA38" s="13"/>
      <c r="WYY38" s="15"/>
      <c r="WZB38" s="13"/>
      <c r="WZZ38" s="15"/>
      <c r="XAC38" s="13"/>
      <c r="XBA38" s="15"/>
      <c r="XBD38" s="13"/>
      <c r="XCB38" s="15"/>
      <c r="XCE38" s="13"/>
      <c r="XDC38" s="15"/>
      <c r="XDF38" s="13"/>
      <c r="XED38" s="15"/>
      <c r="XEG38" s="13"/>
    </row>
    <row r="39" spans="1:1022 1025:2048 2051:3050 3074:4076 4100:5102 5126:6128 6152:7154 7178:8180 8204:9206 9230:10232 10256:11258 11282:12284 12308:13310 13334:14336 14360:15359 15362:16361" ht="21" x14ac:dyDescent="0.2">
      <c r="A39" s="13" t="s">
        <v>95</v>
      </c>
      <c r="C39" s="3">
        <v>22746836</v>
      </c>
      <c r="E39" s="3">
        <v>326118469335</v>
      </c>
      <c r="G39" s="3">
        <v>373775808979.84302</v>
      </c>
      <c r="I39" s="3">
        <v>12713612</v>
      </c>
      <c r="K39" s="3">
        <v>176261499113</v>
      </c>
      <c r="M39" s="3">
        <v>0</v>
      </c>
      <c r="O39" s="3">
        <v>0</v>
      </c>
      <c r="Q39" s="3">
        <v>35460448</v>
      </c>
      <c r="S39" s="3">
        <v>24600</v>
      </c>
      <c r="U39" s="3">
        <v>623287926498</v>
      </c>
      <c r="W39" s="3">
        <v>865583932929.21594</v>
      </c>
      <c r="Y39" s="1">
        <v>2.50181377827625E-2</v>
      </c>
    </row>
    <row r="40" spans="1:1022 1025:2048 2051:3050 3074:4076 4100:5102 5126:6128 6152:7154 7178:8180 8204:9206 9230:10232 10256:11258 11282:12284 12308:13310 13334:14336 14360:15359 15362:16361" x14ac:dyDescent="0.2">
      <c r="A40" s="3" t="s">
        <v>101</v>
      </c>
      <c r="C40" s="3">
        <v>4235000</v>
      </c>
      <c r="E40" s="3">
        <v>288847703606</v>
      </c>
      <c r="G40" s="3">
        <v>459685598795.5</v>
      </c>
      <c r="I40" s="3">
        <v>541015</v>
      </c>
      <c r="K40" s="3">
        <v>86769846881</v>
      </c>
      <c r="M40" s="3">
        <v>0</v>
      </c>
      <c r="O40" s="3">
        <v>0</v>
      </c>
      <c r="Q40" s="3">
        <v>4776015</v>
      </c>
      <c r="S40" s="3">
        <v>165790</v>
      </c>
      <c r="U40" s="3">
        <v>375617550487</v>
      </c>
      <c r="W40" s="3">
        <v>785694792827.44897</v>
      </c>
      <c r="Y40" s="1">
        <v>2.2709086703627156E-2</v>
      </c>
    </row>
    <row r="41" spans="1:1022 1025:2048 2051:3050 3074:4076 4100:5102 5126:6128 6152:7154 7178:8180 8204:9206 9230:10232 10256:11258 11282:12284 12308:13310 13334:14336 14360:15359 15362:16361" ht="21" x14ac:dyDescent="0.2">
      <c r="A41" s="13" t="s">
        <v>79</v>
      </c>
      <c r="C41" s="3">
        <v>11800000</v>
      </c>
      <c r="E41" s="3">
        <v>29809692346</v>
      </c>
      <c r="G41" s="3">
        <v>24038137658</v>
      </c>
      <c r="I41" s="3">
        <v>0</v>
      </c>
      <c r="K41" s="3">
        <v>0</v>
      </c>
      <c r="M41" s="3">
        <v>0</v>
      </c>
      <c r="O41" s="3">
        <v>0</v>
      </c>
      <c r="Q41" s="3">
        <v>11800000</v>
      </c>
      <c r="S41" s="3">
        <v>2426</v>
      </c>
      <c r="U41" s="3">
        <v>29809692346</v>
      </c>
      <c r="W41" s="3">
        <v>28405514836</v>
      </c>
      <c r="Y41" s="1">
        <v>8.2101002216207583E-4</v>
      </c>
    </row>
    <row r="42" spans="1:1022 1025:2048 2051:3050 3074:4076 4100:5102 5126:6128 6152:7154 7178:8180 8204:9206 9230:10232 10256:11258 11282:12284 12308:13310 13334:14336 14360:15359 15362:16361" ht="21" x14ac:dyDescent="0.2">
      <c r="A42" s="13" t="s">
        <v>82</v>
      </c>
      <c r="C42" s="3">
        <v>7127561</v>
      </c>
      <c r="E42" s="3">
        <v>97454334810</v>
      </c>
      <c r="G42" s="3">
        <v>87910739371.632095</v>
      </c>
      <c r="I42" s="3">
        <v>7872439</v>
      </c>
      <c r="K42" s="3">
        <v>145895295055</v>
      </c>
      <c r="M42" s="3">
        <v>0</v>
      </c>
      <c r="O42" s="3">
        <v>0</v>
      </c>
      <c r="Q42" s="3">
        <v>15000000</v>
      </c>
      <c r="S42" s="3">
        <v>18030</v>
      </c>
      <c r="U42" s="3">
        <v>243349629865</v>
      </c>
      <c r="W42" s="3">
        <v>268359421500</v>
      </c>
      <c r="Y42" s="1">
        <v>7.756443629526647E-3</v>
      </c>
    </row>
    <row r="43" spans="1:1022 1025:2048 2051:3050 3074:4076 4100:5102 5126:6128 6152:7154 7178:8180 8204:9206 9230:10232 10256:11258 11282:12284 12308:13310 13334:14336 14360:15359 15362:16361" ht="21" x14ac:dyDescent="0.2">
      <c r="A43" s="13" t="s">
        <v>102</v>
      </c>
      <c r="C43" s="3">
        <v>25000</v>
      </c>
      <c r="E43" s="3">
        <v>2658661871</v>
      </c>
      <c r="G43" s="3">
        <v>2483155675</v>
      </c>
      <c r="I43" s="3">
        <v>0</v>
      </c>
      <c r="K43" s="3">
        <v>0</v>
      </c>
      <c r="M43" s="3">
        <v>-25000</v>
      </c>
      <c r="O43" s="3">
        <v>2314469775</v>
      </c>
      <c r="Q43" s="3">
        <v>0</v>
      </c>
      <c r="S43" s="3">
        <v>0</v>
      </c>
      <c r="U43" s="3">
        <v>0</v>
      </c>
      <c r="W43" s="3">
        <v>0</v>
      </c>
      <c r="Y43" s="1">
        <v>0</v>
      </c>
    </row>
    <row r="44" spans="1:1022 1025:2048 2051:3050 3074:4076 4100:5102 5126:6128 6152:7154 7178:8180 8204:9206 9230:10232 10256:11258 11282:12284 12308:13310 13334:14336 14360:15359 15362:16361" ht="21" x14ac:dyDescent="0.2">
      <c r="A44" s="13" t="s">
        <v>108</v>
      </c>
      <c r="C44" s="3">
        <v>5400000</v>
      </c>
      <c r="E44" s="3">
        <v>44195423607</v>
      </c>
      <c r="G44" s="3">
        <v>34121386944</v>
      </c>
      <c r="I44" s="3">
        <v>0</v>
      </c>
      <c r="K44" s="3">
        <v>0</v>
      </c>
      <c r="M44" s="3">
        <v>0</v>
      </c>
      <c r="O44" s="3">
        <v>0</v>
      </c>
      <c r="Q44" s="3">
        <v>5400000</v>
      </c>
      <c r="S44" s="3">
        <v>9560</v>
      </c>
      <c r="U44" s="3">
        <v>44195423607</v>
      </c>
      <c r="W44" s="3">
        <v>51224946480</v>
      </c>
      <c r="Y44" s="1">
        <v>1.4805644146078153E-3</v>
      </c>
    </row>
    <row r="45" spans="1:1022 1025:2048 2051:3050 3074:4076 4100:5102 5126:6128 6152:7154 7178:8180 8204:9206 9230:10232 10256:11258 11282:12284 12308:13310 13334:14336 14360:15359 15362:16361" ht="21" x14ac:dyDescent="0.2">
      <c r="A45" s="13" t="s">
        <v>109</v>
      </c>
      <c r="C45" s="3">
        <v>2443075</v>
      </c>
      <c r="E45" s="3">
        <v>21105148126</v>
      </c>
      <c r="G45" s="3">
        <v>18084457625.665001</v>
      </c>
      <c r="I45" s="3">
        <v>0</v>
      </c>
      <c r="K45" s="3">
        <v>0</v>
      </c>
      <c r="M45" s="3">
        <v>-2443075</v>
      </c>
      <c r="O45" s="3">
        <v>20435922262</v>
      </c>
      <c r="Q45" s="3">
        <v>0</v>
      </c>
      <c r="S45" s="3">
        <v>0</v>
      </c>
      <c r="U45" s="3">
        <v>0</v>
      </c>
      <c r="W45" s="3">
        <v>0</v>
      </c>
      <c r="Y45" s="1">
        <v>0</v>
      </c>
    </row>
    <row r="46" spans="1:1022 1025:2048 2051:3050 3074:4076 4100:5102 5126:6128 6152:7154 7178:8180 8204:9206 9230:10232 10256:11258 11282:12284 12308:13310 13334:14336 14360:15359 15362:16361" ht="21" x14ac:dyDescent="0.2">
      <c r="A46" s="13" t="s">
        <v>103</v>
      </c>
      <c r="C46" s="3">
        <v>598500</v>
      </c>
      <c r="E46" s="3">
        <v>22889907079</v>
      </c>
      <c r="G46" s="3">
        <v>36065943424.349998</v>
      </c>
      <c r="I46" s="3">
        <v>0</v>
      </c>
      <c r="K46" s="3">
        <v>0</v>
      </c>
      <c r="M46" s="3">
        <v>-598500</v>
      </c>
      <c r="O46" s="3">
        <v>42242228837</v>
      </c>
      <c r="Q46" s="3">
        <v>0</v>
      </c>
      <c r="S46" s="3">
        <v>0</v>
      </c>
      <c r="U46" s="3">
        <v>0</v>
      </c>
      <c r="W46" s="3">
        <v>0</v>
      </c>
      <c r="Y46" s="1">
        <v>0</v>
      </c>
    </row>
    <row r="47" spans="1:1022 1025:2048 2051:3050 3074:4076 4100:5102 5126:6128 6152:7154 7178:8180 8204:9206 9230:10232 10256:11258 11282:12284 12308:13310 13334:14336 14360:15359 15362:16361" x14ac:dyDescent="0.2">
      <c r="A47" s="3" t="s">
        <v>94</v>
      </c>
      <c r="C47" s="3">
        <v>62500000</v>
      </c>
      <c r="E47" s="3">
        <v>93374565557</v>
      </c>
      <c r="G47" s="3">
        <v>99227000000</v>
      </c>
      <c r="I47" s="3">
        <v>0</v>
      </c>
      <c r="K47" s="3">
        <v>0</v>
      </c>
      <c r="M47" s="3">
        <v>0</v>
      </c>
      <c r="O47" s="3">
        <v>0</v>
      </c>
      <c r="Q47" s="3">
        <v>62500000</v>
      </c>
      <c r="S47" s="3">
        <v>2049</v>
      </c>
      <c r="U47" s="3">
        <v>93374565557</v>
      </c>
      <c r="W47" s="3">
        <v>127072576875</v>
      </c>
      <c r="Y47" s="1">
        <v>3.6728029665603853E-3</v>
      </c>
    </row>
    <row r="48" spans="1:1022 1025:2048 2051:3050 3074:4076 4100:5102 5126:6128 6152:7154 7178:8180 8204:9206 9230:10232 10256:11258 11282:12284 12308:13310 13334:14336 14360:15359 15362:16361" ht="21" x14ac:dyDescent="0.2">
      <c r="A48" s="13" t="s">
        <v>92</v>
      </c>
      <c r="C48" s="3">
        <v>53472085</v>
      </c>
      <c r="E48" s="3">
        <v>82799809204</v>
      </c>
      <c r="G48" s="3">
        <v>113864068450.211</v>
      </c>
      <c r="I48" s="3">
        <v>0</v>
      </c>
      <c r="K48" s="3">
        <v>0</v>
      </c>
      <c r="M48" s="3">
        <v>0</v>
      </c>
      <c r="O48" s="3">
        <v>0</v>
      </c>
      <c r="Q48" s="3">
        <v>53472085</v>
      </c>
      <c r="S48" s="3">
        <v>3597</v>
      </c>
      <c r="U48" s="3">
        <v>82799809204</v>
      </c>
      <c r="W48" s="3">
        <v>190852308581.271</v>
      </c>
      <c r="Y48" s="1">
        <v>5.5162407371475621E-3</v>
      </c>
    </row>
    <row r="49" spans="1:25" ht="21" x14ac:dyDescent="0.2">
      <c r="A49" s="13" t="s">
        <v>97</v>
      </c>
      <c r="C49" s="3">
        <v>50000000</v>
      </c>
      <c r="E49" s="3">
        <v>185540247011</v>
      </c>
      <c r="G49" s="3">
        <v>168140151500</v>
      </c>
      <c r="I49" s="3">
        <v>13903045</v>
      </c>
      <c r="K49" s="3">
        <v>69947155988</v>
      </c>
      <c r="M49" s="3">
        <v>0</v>
      </c>
      <c r="O49" s="3">
        <v>0</v>
      </c>
      <c r="Q49" s="3">
        <v>63903045</v>
      </c>
      <c r="S49" s="3">
        <v>4970</v>
      </c>
      <c r="U49" s="3">
        <v>255487402999</v>
      </c>
      <c r="W49" s="3">
        <v>315143100076.88501</v>
      </c>
      <c r="Y49" s="1">
        <v>9.1086412294290667E-3</v>
      </c>
    </row>
    <row r="50" spans="1:25" ht="21" x14ac:dyDescent="0.2">
      <c r="A50" s="13" t="s">
        <v>98</v>
      </c>
      <c r="C50" s="3">
        <v>19000000</v>
      </c>
      <c r="E50" s="3">
        <v>60334850591</v>
      </c>
      <c r="G50" s="3">
        <v>87327698160</v>
      </c>
      <c r="I50" s="3">
        <v>0</v>
      </c>
      <c r="K50" s="3">
        <v>0</v>
      </c>
      <c r="M50" s="3">
        <v>0</v>
      </c>
      <c r="O50" s="3">
        <v>0</v>
      </c>
      <c r="Q50" s="3">
        <v>19000000</v>
      </c>
      <c r="S50" s="3">
        <v>7550</v>
      </c>
      <c r="U50" s="3">
        <v>60334850591</v>
      </c>
      <c r="W50" s="3">
        <v>142341131500</v>
      </c>
      <c r="Y50" s="1">
        <v>4.1141129179352838E-3</v>
      </c>
    </row>
    <row r="51" spans="1:25" ht="21" x14ac:dyDescent="0.2">
      <c r="A51" s="13" t="s">
        <v>104</v>
      </c>
      <c r="C51" s="3">
        <v>562500</v>
      </c>
      <c r="E51" s="3">
        <v>5010795676</v>
      </c>
      <c r="G51" s="3">
        <v>4537774743.75</v>
      </c>
      <c r="I51" s="3">
        <v>0</v>
      </c>
      <c r="K51" s="3">
        <v>0</v>
      </c>
      <c r="M51" s="3">
        <v>0</v>
      </c>
      <c r="O51" s="3">
        <v>0</v>
      </c>
      <c r="Q51" s="3">
        <v>562500</v>
      </c>
      <c r="S51" s="3">
        <v>8870</v>
      </c>
      <c r="U51" s="3">
        <v>5010795676</v>
      </c>
      <c r="W51" s="3">
        <v>4950807131.25</v>
      </c>
      <c r="Y51" s="1">
        <v>1.4309412436335557E-4</v>
      </c>
    </row>
    <row r="52" spans="1:25" ht="21" x14ac:dyDescent="0.2">
      <c r="A52" s="13" t="s">
        <v>105</v>
      </c>
      <c r="C52" s="3">
        <v>17000000</v>
      </c>
      <c r="E52" s="3">
        <v>180537383360</v>
      </c>
      <c r="G52" s="3">
        <v>229075452200</v>
      </c>
      <c r="I52" s="3">
        <v>0</v>
      </c>
      <c r="K52" s="3">
        <v>0</v>
      </c>
      <c r="M52" s="3">
        <v>0</v>
      </c>
      <c r="O52" s="3">
        <v>0</v>
      </c>
      <c r="Q52" s="3">
        <v>17000000</v>
      </c>
      <c r="S52" s="3">
        <v>15030</v>
      </c>
      <c r="U52" s="3">
        <v>180537383360</v>
      </c>
      <c r="W52" s="3">
        <v>253534907700</v>
      </c>
      <c r="Y52" s="1">
        <v>7.3279678749504666E-3</v>
      </c>
    </row>
    <row r="53" spans="1:25" ht="21" x14ac:dyDescent="0.2">
      <c r="A53" s="13" t="s">
        <v>106</v>
      </c>
      <c r="C53" s="3">
        <v>1900000</v>
      </c>
      <c r="E53" s="3">
        <v>48062310369</v>
      </c>
      <c r="G53" s="3">
        <v>71509922090</v>
      </c>
      <c r="I53" s="3">
        <v>1849320</v>
      </c>
      <c r="K53" s="3">
        <v>0</v>
      </c>
      <c r="M53" s="3">
        <v>0</v>
      </c>
      <c r="O53" s="3">
        <v>0</v>
      </c>
      <c r="Q53" s="3">
        <v>3749320</v>
      </c>
      <c r="S53" s="3">
        <v>27355</v>
      </c>
      <c r="U53" s="3">
        <v>48062310369</v>
      </c>
      <c r="W53" s="3">
        <v>101769839326.32201</v>
      </c>
      <c r="Y53" s="1">
        <v>2.9414731091175822E-3</v>
      </c>
    </row>
    <row r="54" spans="1:25" ht="21" x14ac:dyDescent="0.2">
      <c r="A54" s="13" t="s">
        <v>88</v>
      </c>
      <c r="C54" s="3">
        <v>21000000</v>
      </c>
      <c r="E54" s="3">
        <v>133847535822</v>
      </c>
      <c r="G54" s="3">
        <v>240258335100</v>
      </c>
      <c r="I54" s="3">
        <v>0</v>
      </c>
      <c r="K54" s="3">
        <v>0</v>
      </c>
      <c r="M54" s="3">
        <v>0</v>
      </c>
      <c r="O54" s="3">
        <v>0</v>
      </c>
      <c r="Q54" s="3">
        <v>21000000</v>
      </c>
      <c r="S54" s="3">
        <v>16340</v>
      </c>
      <c r="U54" s="3">
        <v>133847535822</v>
      </c>
      <c r="W54" s="3">
        <v>340487527800</v>
      </c>
      <c r="Y54" s="1">
        <v>9.8411760659485072E-3</v>
      </c>
    </row>
    <row r="55" spans="1:25" ht="21" x14ac:dyDescent="0.2">
      <c r="A55" s="13" t="s">
        <v>116</v>
      </c>
      <c r="C55" s="3">
        <v>27000000</v>
      </c>
      <c r="E55" s="3">
        <v>80628509836</v>
      </c>
      <c r="G55" s="3">
        <v>65585077920</v>
      </c>
      <c r="I55" s="3">
        <v>0</v>
      </c>
      <c r="K55" s="3">
        <v>0</v>
      </c>
      <c r="M55" s="3">
        <v>0</v>
      </c>
      <c r="O55" s="3">
        <v>0</v>
      </c>
      <c r="Q55" s="3">
        <v>27000000</v>
      </c>
      <c r="S55" s="3">
        <v>3072</v>
      </c>
      <c r="U55" s="3">
        <v>80628509836</v>
      </c>
      <c r="W55" s="3">
        <v>82302842880</v>
      </c>
      <c r="Y55" s="1">
        <v>2.378814791671134E-3</v>
      </c>
    </row>
    <row r="56" spans="1:25" ht="21" x14ac:dyDescent="0.2">
      <c r="A56" s="13" t="s">
        <v>117</v>
      </c>
      <c r="C56" s="3">
        <v>1256500</v>
      </c>
      <c r="E56" s="3">
        <v>8012469097</v>
      </c>
      <c r="G56" s="3">
        <v>7667741618.25</v>
      </c>
      <c r="I56" s="3">
        <v>0</v>
      </c>
      <c r="K56" s="3">
        <v>0</v>
      </c>
      <c r="M56" s="3">
        <v>-1256500</v>
      </c>
      <c r="O56" s="3">
        <v>8203860323</v>
      </c>
      <c r="Q56" s="3">
        <v>0</v>
      </c>
      <c r="S56" s="3">
        <v>0</v>
      </c>
      <c r="U56" s="3">
        <v>0</v>
      </c>
      <c r="W56" s="3">
        <v>0</v>
      </c>
      <c r="Y56" s="1">
        <v>0</v>
      </c>
    </row>
    <row r="57" spans="1:25" ht="21" x14ac:dyDescent="0.2">
      <c r="A57" s="13" t="s">
        <v>125</v>
      </c>
      <c r="C57" s="3">
        <v>0</v>
      </c>
      <c r="E57" s="3">
        <v>0</v>
      </c>
      <c r="G57" s="3">
        <v>0</v>
      </c>
      <c r="I57" s="3">
        <v>15000</v>
      </c>
      <c r="K57" s="3">
        <v>489540651</v>
      </c>
      <c r="M57" s="3">
        <v>0</v>
      </c>
      <c r="O57" s="3">
        <v>0</v>
      </c>
      <c r="Q57" s="3">
        <v>15000</v>
      </c>
      <c r="S57" s="3">
        <v>32550</v>
      </c>
      <c r="U57" s="3">
        <v>489540651</v>
      </c>
      <c r="W57" s="3">
        <v>484475827.5</v>
      </c>
      <c r="Y57" s="1">
        <v>1.4002897401058923E-5</v>
      </c>
    </row>
    <row r="58" spans="1:25" ht="21" x14ac:dyDescent="0.2">
      <c r="A58" s="13" t="s">
        <v>126</v>
      </c>
      <c r="C58" s="3">
        <v>0</v>
      </c>
      <c r="E58" s="3">
        <v>0</v>
      </c>
      <c r="G58" s="3">
        <v>0</v>
      </c>
      <c r="I58" s="3">
        <v>1200000</v>
      </c>
      <c r="K58" s="3">
        <v>7884949643</v>
      </c>
      <c r="M58" s="3">
        <v>0</v>
      </c>
      <c r="O58" s="3">
        <v>0</v>
      </c>
      <c r="Q58" s="3">
        <v>1200000</v>
      </c>
      <c r="S58" s="3">
        <v>9160</v>
      </c>
      <c r="U58" s="3">
        <v>7884949643</v>
      </c>
      <c r="W58" s="3">
        <v>10907031840</v>
      </c>
      <c r="Y58" s="1">
        <v>3.152480250536399E-4</v>
      </c>
    </row>
    <row r="59" spans="1:25" ht="21" x14ac:dyDescent="0.2">
      <c r="A59" s="13" t="s">
        <v>127</v>
      </c>
      <c r="C59" s="3">
        <v>0</v>
      </c>
      <c r="E59" s="3">
        <v>0</v>
      </c>
      <c r="G59" s="3">
        <v>0</v>
      </c>
      <c r="I59" s="3">
        <v>8200000</v>
      </c>
      <c r="K59" s="3">
        <v>83267234243</v>
      </c>
      <c r="M59" s="3">
        <v>0</v>
      </c>
      <c r="O59" s="3">
        <v>0</v>
      </c>
      <c r="Q59" s="3">
        <v>8200000</v>
      </c>
      <c r="S59" s="3">
        <v>11590</v>
      </c>
      <c r="U59" s="3">
        <v>83267234243</v>
      </c>
      <c r="W59" s="3">
        <v>94303356260</v>
      </c>
      <c r="Y59" s="1">
        <v>2.7256679225844092E-3</v>
      </c>
    </row>
    <row r="60" spans="1:25" ht="21" x14ac:dyDescent="0.2">
      <c r="A60" s="13" t="s">
        <v>128</v>
      </c>
      <c r="C60" s="3">
        <v>0</v>
      </c>
      <c r="E60" s="3">
        <v>0</v>
      </c>
      <c r="G60" s="3">
        <v>0</v>
      </c>
      <c r="I60" s="3">
        <v>20653020</v>
      </c>
      <c r="K60" s="3">
        <v>49048221539</v>
      </c>
      <c r="M60" s="3">
        <v>0</v>
      </c>
      <c r="O60" s="3">
        <v>0</v>
      </c>
      <c r="Q60" s="3">
        <v>20653020</v>
      </c>
      <c r="S60" s="3">
        <v>2227</v>
      </c>
      <c r="U60" s="3">
        <v>49048221539</v>
      </c>
      <c r="W60" s="3">
        <v>45638739790.075798</v>
      </c>
      <c r="Y60" s="1">
        <v>1.3191052154073813E-3</v>
      </c>
    </row>
    <row r="61" spans="1:25" ht="21" x14ac:dyDescent="0.2">
      <c r="A61" s="13" t="s">
        <v>129</v>
      </c>
      <c r="C61" s="3">
        <v>0</v>
      </c>
      <c r="E61" s="3">
        <v>0</v>
      </c>
      <c r="G61" s="3">
        <v>0</v>
      </c>
      <c r="I61" s="3">
        <v>585000</v>
      </c>
      <c r="K61" s="3">
        <v>4856607006</v>
      </c>
      <c r="M61" s="3">
        <v>0</v>
      </c>
      <c r="O61" s="3">
        <v>0</v>
      </c>
      <c r="Q61" s="3">
        <v>585000</v>
      </c>
      <c r="S61" s="3">
        <v>6601</v>
      </c>
      <c r="U61" s="3">
        <v>4856607006</v>
      </c>
      <c r="W61" s="3">
        <v>3831734947.9499998</v>
      </c>
      <c r="Y61" s="1">
        <v>1.1074936725134279E-4</v>
      </c>
    </row>
    <row r="62" spans="1:25" ht="21" x14ac:dyDescent="0.2">
      <c r="A62" s="13" t="s">
        <v>130</v>
      </c>
      <c r="C62" s="3">
        <v>0</v>
      </c>
      <c r="E62" s="3">
        <v>0</v>
      </c>
      <c r="G62" s="3">
        <v>0</v>
      </c>
      <c r="I62" s="3">
        <v>1600000</v>
      </c>
      <c r="K62" s="3">
        <v>97550183082</v>
      </c>
      <c r="M62" s="3">
        <v>0</v>
      </c>
      <c r="O62" s="3">
        <v>0</v>
      </c>
      <c r="Q62" s="3">
        <v>1600000</v>
      </c>
      <c r="S62" s="3">
        <v>62040</v>
      </c>
      <c r="U62" s="3">
        <v>97550183082</v>
      </c>
      <c r="W62" s="3">
        <v>98496689280</v>
      </c>
      <c r="Y62" s="1">
        <v>2.8468686279953157E-3</v>
      </c>
    </row>
    <row r="63" spans="1:25" ht="21" x14ac:dyDescent="0.2">
      <c r="A63" s="13" t="s">
        <v>131</v>
      </c>
      <c r="C63" s="3">
        <v>0</v>
      </c>
      <c r="E63" s="3">
        <v>0</v>
      </c>
      <c r="G63" s="3">
        <v>0</v>
      </c>
      <c r="I63" s="3">
        <v>2000000</v>
      </c>
      <c r="K63" s="3">
        <v>43455457604</v>
      </c>
      <c r="M63" s="3">
        <v>0</v>
      </c>
      <c r="O63" s="3">
        <v>0</v>
      </c>
      <c r="Q63" s="3">
        <v>2000000</v>
      </c>
      <c r="S63" s="3">
        <v>26860</v>
      </c>
      <c r="U63" s="3">
        <v>43455457604</v>
      </c>
      <c r="W63" s="3">
        <v>53304744400</v>
      </c>
      <c r="Y63" s="1">
        <v>1.540677211233764E-3</v>
      </c>
    </row>
    <row r="64" spans="1:25" ht="21.75" thickBot="1" x14ac:dyDescent="0.25">
      <c r="A64" s="13" t="s">
        <v>132</v>
      </c>
      <c r="C64" s="3">
        <v>0</v>
      </c>
      <c r="E64" s="3">
        <v>0</v>
      </c>
      <c r="G64" s="3">
        <v>0</v>
      </c>
      <c r="I64" s="3">
        <v>30000</v>
      </c>
      <c r="K64" s="3">
        <v>572710252</v>
      </c>
      <c r="M64" s="3">
        <v>0</v>
      </c>
      <c r="O64" s="3">
        <v>0</v>
      </c>
      <c r="Q64" s="3">
        <v>30000</v>
      </c>
      <c r="S64" s="3">
        <v>21100</v>
      </c>
      <c r="U64" s="3">
        <v>572710252</v>
      </c>
      <c r="W64" s="3">
        <v>628106910</v>
      </c>
      <c r="Y64" s="1">
        <v>1.8154294019191598E-5</v>
      </c>
    </row>
    <row r="65" spans="3:25" s="13" customFormat="1" ht="21.75" thickBot="1" x14ac:dyDescent="0.25">
      <c r="C65" s="3"/>
      <c r="E65" s="16">
        <f>SUM(E9:E64)</f>
        <v>12854922276772</v>
      </c>
      <c r="G65" s="16">
        <f>SUM(G9:G64)</f>
        <v>18079674662264.426</v>
      </c>
      <c r="K65" s="16">
        <f>SUM(K9:K64)</f>
        <v>4194244714073</v>
      </c>
      <c r="M65" s="13" t="s">
        <v>15</v>
      </c>
      <c r="O65" s="16">
        <f>SUM(O9:O64)</f>
        <v>85677561450</v>
      </c>
      <c r="S65" s="13" t="s">
        <v>15</v>
      </c>
      <c r="U65" s="16">
        <f>SUM(U9:U64)</f>
        <v>17109941886707</v>
      </c>
      <c r="W65" s="16">
        <f>SUM(W9:W64)</f>
        <v>33075779721218.668</v>
      </c>
      <c r="Y65" s="9">
        <f>SUM(Y9:Y64)</f>
        <v>0.95599558039095434</v>
      </c>
    </row>
    <row r="66" spans="3:25" ht="19.5" thickTop="1" x14ac:dyDescent="0.2"/>
  </sheetData>
  <mergeCells count="17">
    <mergeCell ref="M7:O7"/>
    <mergeCell ref="S7:S8"/>
    <mergeCell ref="U7:U8"/>
    <mergeCell ref="Q7:Q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</mergeCells>
  <pageMargins left="0.7" right="0.7" top="0.75" bottom="0.75" header="0.3" footer="0.3"/>
  <pageSetup paperSize="9" scale="2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63"/>
  <sheetViews>
    <sheetView rightToLeft="1" zoomScale="85" zoomScaleNormal="85" workbookViewId="0">
      <selection activeCell="K20" sqref="K20"/>
    </sheetView>
  </sheetViews>
  <sheetFormatPr defaultRowHeight="18.75" x14ac:dyDescent="0.2"/>
  <cols>
    <col min="1" max="1" width="37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0.125" style="2" customWidth="1"/>
    <col min="8" max="8" width="0.875" style="2" customWidth="1"/>
    <col min="9" max="9" width="30.25" style="2" bestFit="1" customWidth="1"/>
    <col min="10" max="10" width="0.875" style="2" customWidth="1"/>
    <col min="11" max="11" width="16.625" style="2" customWidth="1"/>
    <col min="12" max="12" width="0.875" style="2" customWidth="1"/>
    <col min="13" max="13" width="20.125" style="2" customWidth="1"/>
    <col min="14" max="14" width="0.875" style="2" customWidth="1"/>
    <col min="15" max="15" width="20.125" style="2" customWidth="1"/>
    <col min="16" max="16" width="0.875" style="2" customWidth="1"/>
    <col min="17" max="17" width="29.75" style="2" customWidth="1"/>
    <col min="18" max="18" width="0.875" style="2" customWidth="1"/>
    <col min="19" max="16384" width="9" style="2"/>
  </cols>
  <sheetData>
    <row r="1" spans="1:17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ht="26.25" x14ac:dyDescent="0.2">
      <c r="A2" s="58" t="str">
        <f>+سهام!A2</f>
        <v>صندوق سرمایه‌گذاری بخشی صنایع مفید - سیمانو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  <c r="N2" s="58" t="s">
        <v>0</v>
      </c>
      <c r="O2" s="58" t="s">
        <v>0</v>
      </c>
      <c r="P2" s="58" t="s">
        <v>0</v>
      </c>
      <c r="Q2" s="58" t="s">
        <v>0</v>
      </c>
    </row>
    <row r="3" spans="1:17" ht="26.25" x14ac:dyDescent="0.2">
      <c r="A3" s="58" t="s">
        <v>23</v>
      </c>
      <c r="B3" s="58" t="s">
        <v>23</v>
      </c>
      <c r="C3" s="58" t="s">
        <v>23</v>
      </c>
      <c r="D3" s="58" t="s">
        <v>23</v>
      </c>
      <c r="E3" s="58" t="s">
        <v>23</v>
      </c>
      <c r="F3" s="58" t="s">
        <v>23</v>
      </c>
      <c r="G3" s="58" t="s">
        <v>23</v>
      </c>
      <c r="H3" s="58" t="s">
        <v>23</v>
      </c>
      <c r="I3" s="58" t="s">
        <v>23</v>
      </c>
      <c r="J3" s="58" t="s">
        <v>23</v>
      </c>
      <c r="K3" s="58" t="s">
        <v>23</v>
      </c>
      <c r="L3" s="58" t="s">
        <v>23</v>
      </c>
      <c r="M3" s="58" t="s">
        <v>23</v>
      </c>
      <c r="N3" s="58" t="s">
        <v>23</v>
      </c>
      <c r="O3" s="58" t="s">
        <v>23</v>
      </c>
      <c r="P3" s="58" t="s">
        <v>23</v>
      </c>
      <c r="Q3" s="58" t="s">
        <v>23</v>
      </c>
    </row>
    <row r="4" spans="1:17" ht="26.25" x14ac:dyDescent="0.2">
      <c r="A4" s="58" t="str">
        <f>+سهام!A4</f>
        <v>برای ماه منتهی به 1405/03/31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  <c r="N4" s="58" t="s">
        <v>2</v>
      </c>
      <c r="O4" s="58" t="s">
        <v>2</v>
      </c>
      <c r="P4" s="58" t="s">
        <v>2</v>
      </c>
      <c r="Q4" s="58" t="s">
        <v>2</v>
      </c>
    </row>
    <row r="6" spans="1:17" ht="27" thickBot="1" x14ac:dyDescent="0.25">
      <c r="A6" s="59" t="s">
        <v>3</v>
      </c>
      <c r="C6" s="59" t="s">
        <v>25</v>
      </c>
      <c r="D6" s="59" t="s">
        <v>25</v>
      </c>
      <c r="E6" s="59" t="s">
        <v>25</v>
      </c>
      <c r="F6" s="59" t="s">
        <v>25</v>
      </c>
      <c r="G6" s="59" t="s">
        <v>25</v>
      </c>
      <c r="H6" s="59" t="s">
        <v>25</v>
      </c>
      <c r="I6" s="59" t="s">
        <v>25</v>
      </c>
      <c r="K6" s="59" t="s">
        <v>26</v>
      </c>
      <c r="L6" s="59" t="s">
        <v>26</v>
      </c>
      <c r="M6" s="59" t="s">
        <v>26</v>
      </c>
      <c r="N6" s="59" t="s">
        <v>26</v>
      </c>
      <c r="O6" s="59" t="s">
        <v>26</v>
      </c>
      <c r="P6" s="59" t="s">
        <v>26</v>
      </c>
      <c r="Q6" s="59" t="s">
        <v>26</v>
      </c>
    </row>
    <row r="7" spans="1:17" ht="27" thickBot="1" x14ac:dyDescent="0.25">
      <c r="A7" s="59" t="s">
        <v>3</v>
      </c>
      <c r="C7" s="18" t="s">
        <v>7</v>
      </c>
      <c r="E7" s="18" t="s">
        <v>37</v>
      </c>
      <c r="G7" s="18" t="s">
        <v>38</v>
      </c>
      <c r="I7" s="18" t="s">
        <v>39</v>
      </c>
      <c r="K7" s="18" t="s">
        <v>7</v>
      </c>
      <c r="M7" s="18" t="s">
        <v>37</v>
      </c>
      <c r="O7" s="18" t="s">
        <v>38</v>
      </c>
      <c r="Q7" s="18" t="s">
        <v>39</v>
      </c>
    </row>
    <row r="8" spans="1:17" ht="21" x14ac:dyDescent="0.2">
      <c r="A8" s="13" t="s">
        <v>79</v>
      </c>
      <c r="C8" s="37">
        <v>11800000</v>
      </c>
      <c r="E8" s="37">
        <v>28405514836</v>
      </c>
      <c r="G8" s="37">
        <v>24038137658</v>
      </c>
      <c r="I8" s="44">
        <f t="shared" ref="I8:I59" si="0">+E8-G8</f>
        <v>4367377178</v>
      </c>
      <c r="K8" s="2">
        <v>11800000</v>
      </c>
      <c r="M8" s="2">
        <v>28405514836</v>
      </c>
      <c r="O8" s="2">
        <v>31145370760</v>
      </c>
      <c r="Q8" s="44">
        <f t="shared" ref="Q8:Q58" si="1">+M8-O8</f>
        <v>-2739855924</v>
      </c>
    </row>
    <row r="9" spans="1:17" ht="21" x14ac:dyDescent="0.2">
      <c r="A9" s="13" t="s">
        <v>84</v>
      </c>
      <c r="C9" s="37">
        <v>17412503</v>
      </c>
      <c r="E9" s="37">
        <v>152909453513</v>
      </c>
      <c r="G9" s="37">
        <v>114898063939</v>
      </c>
      <c r="I9" s="44">
        <f t="shared" si="0"/>
        <v>38011389574</v>
      </c>
      <c r="K9" s="2">
        <v>17412503</v>
      </c>
      <c r="M9" s="2">
        <v>152909453513</v>
      </c>
      <c r="O9" s="2">
        <v>143924943262</v>
      </c>
      <c r="Q9" s="44">
        <f t="shared" si="1"/>
        <v>8984510251</v>
      </c>
    </row>
    <row r="10" spans="1:17" ht="21" x14ac:dyDescent="0.2">
      <c r="A10" s="13" t="s">
        <v>104</v>
      </c>
      <c r="C10" s="37">
        <v>562500</v>
      </c>
      <c r="E10" s="37">
        <v>4950807131</v>
      </c>
      <c r="G10" s="37">
        <v>4537774743</v>
      </c>
      <c r="I10" s="44">
        <f t="shared" si="0"/>
        <v>413032388</v>
      </c>
      <c r="K10" s="2">
        <v>562500</v>
      </c>
      <c r="M10" s="2">
        <v>4950807131</v>
      </c>
      <c r="O10" s="2">
        <v>5542448118</v>
      </c>
      <c r="Q10" s="44">
        <f t="shared" si="1"/>
        <v>-591640987</v>
      </c>
    </row>
    <row r="11" spans="1:17" ht="21" x14ac:dyDescent="0.2">
      <c r="A11" s="13" t="s">
        <v>53</v>
      </c>
      <c r="C11" s="37">
        <v>25222267</v>
      </c>
      <c r="E11" s="37">
        <v>1134737731042</v>
      </c>
      <c r="G11" s="37">
        <v>996235691322</v>
      </c>
      <c r="I11" s="44">
        <f t="shared" si="0"/>
        <v>138502039720</v>
      </c>
      <c r="K11" s="2">
        <v>25222267</v>
      </c>
      <c r="M11" s="2">
        <v>1134737731042</v>
      </c>
      <c r="O11" s="2">
        <v>1079997118204</v>
      </c>
      <c r="Q11" s="44">
        <f t="shared" si="1"/>
        <v>54740612838</v>
      </c>
    </row>
    <row r="12" spans="1:17" ht="21" x14ac:dyDescent="0.2">
      <c r="A12" s="13" t="s">
        <v>95</v>
      </c>
      <c r="C12" s="37">
        <v>35460448</v>
      </c>
      <c r="E12" s="37">
        <v>865583932929</v>
      </c>
      <c r="G12" s="37">
        <v>670945266142</v>
      </c>
      <c r="I12" s="44">
        <f t="shared" si="0"/>
        <v>194638666787</v>
      </c>
      <c r="K12" s="2">
        <v>35460448</v>
      </c>
      <c r="M12" s="2">
        <v>865583932929</v>
      </c>
      <c r="O12" s="2">
        <v>653695612505</v>
      </c>
      <c r="Q12" s="44">
        <f t="shared" si="1"/>
        <v>211888320424</v>
      </c>
    </row>
    <row r="13" spans="1:17" s="44" customFormat="1" ht="21" x14ac:dyDescent="0.2">
      <c r="A13" s="13" t="s">
        <v>51</v>
      </c>
      <c r="C13" s="44">
        <v>2197093</v>
      </c>
      <c r="E13" s="44">
        <v>137455902154</v>
      </c>
      <c r="G13" s="44">
        <v>121214086593</v>
      </c>
      <c r="I13" s="44">
        <f t="shared" si="0"/>
        <v>16241815561</v>
      </c>
      <c r="K13" s="44">
        <v>2197093</v>
      </c>
      <c r="M13" s="44">
        <v>137455902154</v>
      </c>
      <c r="O13" s="44">
        <v>137799084356</v>
      </c>
      <c r="Q13" s="44">
        <f t="shared" si="1"/>
        <v>-343182202</v>
      </c>
    </row>
    <row r="14" spans="1:17" s="44" customFormat="1" ht="21" x14ac:dyDescent="0.2">
      <c r="A14" s="13" t="s">
        <v>132</v>
      </c>
      <c r="C14" s="44">
        <v>30000</v>
      </c>
      <c r="E14" s="44">
        <v>628106910</v>
      </c>
      <c r="G14" s="44">
        <v>572710252</v>
      </c>
      <c r="I14" s="44">
        <f t="shared" si="0"/>
        <v>55396658</v>
      </c>
      <c r="K14" s="44">
        <v>30000</v>
      </c>
      <c r="M14" s="44">
        <v>628106910</v>
      </c>
      <c r="O14" s="44">
        <v>572710252</v>
      </c>
      <c r="Q14" s="44">
        <f t="shared" si="1"/>
        <v>55396658</v>
      </c>
    </row>
    <row r="15" spans="1:17" s="44" customFormat="1" ht="21" x14ac:dyDescent="0.2">
      <c r="A15" s="13" t="s">
        <v>64</v>
      </c>
      <c r="C15" s="44">
        <v>9776935</v>
      </c>
      <c r="E15" s="44">
        <v>174624467264</v>
      </c>
      <c r="G15" s="44">
        <v>120756674513</v>
      </c>
      <c r="I15" s="44">
        <f t="shared" si="0"/>
        <v>53867792751</v>
      </c>
      <c r="K15" s="44">
        <v>9776935</v>
      </c>
      <c r="M15" s="44">
        <v>174624467264</v>
      </c>
      <c r="O15" s="44">
        <v>162280075496</v>
      </c>
      <c r="Q15" s="44">
        <f t="shared" si="1"/>
        <v>12344391768</v>
      </c>
    </row>
    <row r="16" spans="1:17" s="44" customFormat="1" ht="21" x14ac:dyDescent="0.2">
      <c r="A16" s="13" t="s">
        <v>74</v>
      </c>
      <c r="C16" s="44">
        <v>19900000</v>
      </c>
      <c r="E16" s="44">
        <v>316531153190</v>
      </c>
      <c r="G16" s="44">
        <v>201410964600</v>
      </c>
      <c r="I16" s="44">
        <f t="shared" si="0"/>
        <v>115120188590</v>
      </c>
      <c r="K16" s="44">
        <v>19900000</v>
      </c>
      <c r="M16" s="44">
        <v>316531153190</v>
      </c>
      <c r="O16" s="44">
        <v>228065054701</v>
      </c>
      <c r="Q16" s="44">
        <f t="shared" si="1"/>
        <v>88466098489</v>
      </c>
    </row>
    <row r="17" spans="1:17" s="44" customFormat="1" ht="21" x14ac:dyDescent="0.2">
      <c r="A17" s="13" t="s">
        <v>57</v>
      </c>
      <c r="C17" s="44">
        <v>7521289</v>
      </c>
      <c r="E17" s="44">
        <v>233223419876</v>
      </c>
      <c r="G17" s="44">
        <v>196245923161</v>
      </c>
      <c r="I17" s="44">
        <f t="shared" si="0"/>
        <v>36977496715</v>
      </c>
      <c r="K17" s="44">
        <v>7521289</v>
      </c>
      <c r="M17" s="44">
        <v>233223419876</v>
      </c>
      <c r="O17" s="44">
        <v>205127162968</v>
      </c>
      <c r="Q17" s="44">
        <f t="shared" si="1"/>
        <v>28096256908</v>
      </c>
    </row>
    <row r="18" spans="1:17" ht="21" x14ac:dyDescent="0.2">
      <c r="A18" s="13" t="s">
        <v>62</v>
      </c>
      <c r="C18" s="37">
        <v>114445518</v>
      </c>
      <c r="E18" s="37">
        <v>3289857944606</v>
      </c>
      <c r="G18" s="37">
        <v>1931173535265</v>
      </c>
      <c r="I18" s="44">
        <f t="shared" si="0"/>
        <v>1358684409341</v>
      </c>
      <c r="K18" s="2">
        <v>114445518</v>
      </c>
      <c r="M18" s="2">
        <v>3289857944606</v>
      </c>
      <c r="O18" s="2">
        <v>2188526054725</v>
      </c>
      <c r="Q18" s="44">
        <f t="shared" si="1"/>
        <v>1101331889881</v>
      </c>
    </row>
    <row r="19" spans="1:17" ht="21" x14ac:dyDescent="0.2">
      <c r="A19" s="13" t="s">
        <v>107</v>
      </c>
      <c r="C19" s="37">
        <v>347945</v>
      </c>
      <c r="E19" s="37">
        <v>75137929470</v>
      </c>
      <c r="G19" s="37">
        <v>62746713697</v>
      </c>
      <c r="I19" s="44">
        <f t="shared" si="0"/>
        <v>12391215773</v>
      </c>
      <c r="K19" s="2">
        <v>347945</v>
      </c>
      <c r="M19" s="2">
        <v>75137929470</v>
      </c>
      <c r="O19" s="2">
        <v>73919177954</v>
      </c>
      <c r="Q19" s="44">
        <f t="shared" si="1"/>
        <v>1218751516</v>
      </c>
    </row>
    <row r="20" spans="1:17" ht="21" x14ac:dyDescent="0.2">
      <c r="A20" s="13" t="s">
        <v>59</v>
      </c>
      <c r="C20" s="37">
        <v>10000000</v>
      </c>
      <c r="E20" s="37">
        <v>1106083369000</v>
      </c>
      <c r="G20" s="37">
        <v>755812059000</v>
      </c>
      <c r="I20" s="44">
        <f t="shared" si="0"/>
        <v>350271310000</v>
      </c>
      <c r="K20" s="2">
        <v>10000000</v>
      </c>
      <c r="M20" s="2">
        <v>1106083369000</v>
      </c>
      <c r="O20" s="2">
        <v>893340681000</v>
      </c>
      <c r="Q20" s="44">
        <f t="shared" si="1"/>
        <v>212742688000</v>
      </c>
    </row>
    <row r="21" spans="1:17" ht="21" x14ac:dyDescent="0.2">
      <c r="A21" s="13" t="s">
        <v>90</v>
      </c>
      <c r="C21" s="37">
        <v>21000000</v>
      </c>
      <c r="E21" s="37">
        <v>340487527800</v>
      </c>
      <c r="G21" s="37">
        <v>240258335100</v>
      </c>
      <c r="I21" s="44">
        <f t="shared" si="0"/>
        <v>100229192700</v>
      </c>
      <c r="K21" s="2">
        <v>21000000</v>
      </c>
      <c r="M21" s="2">
        <v>340487527800</v>
      </c>
      <c r="O21" s="2">
        <v>247552953428</v>
      </c>
      <c r="Q21" s="44">
        <f t="shared" si="1"/>
        <v>92934574372</v>
      </c>
    </row>
    <row r="22" spans="1:17" ht="21" x14ac:dyDescent="0.2">
      <c r="A22" s="13" t="s">
        <v>61</v>
      </c>
      <c r="C22" s="37">
        <v>3800000</v>
      </c>
      <c r="E22" s="37">
        <v>162891043200</v>
      </c>
      <c r="G22" s="37">
        <v>125599552060</v>
      </c>
      <c r="I22" s="44">
        <f t="shared" si="0"/>
        <v>37291491140</v>
      </c>
      <c r="K22" s="2">
        <v>3800000</v>
      </c>
      <c r="M22" s="2">
        <v>162891043200</v>
      </c>
      <c r="O22" s="2">
        <v>145298252925</v>
      </c>
      <c r="Q22" s="44">
        <f t="shared" si="1"/>
        <v>17592790275</v>
      </c>
    </row>
    <row r="23" spans="1:17" ht="21" x14ac:dyDescent="0.2">
      <c r="A23" s="13" t="s">
        <v>71</v>
      </c>
      <c r="C23" s="37">
        <v>7500000</v>
      </c>
      <c r="E23" s="37">
        <v>1337257472250</v>
      </c>
      <c r="G23" s="37">
        <v>996784828500</v>
      </c>
      <c r="I23" s="44">
        <f t="shared" si="0"/>
        <v>340472643750</v>
      </c>
      <c r="K23" s="2">
        <v>7500000</v>
      </c>
      <c r="M23" s="2">
        <v>1337257472250</v>
      </c>
      <c r="O23" s="2">
        <v>1035334518000</v>
      </c>
      <c r="Q23" s="44">
        <f t="shared" si="1"/>
        <v>301922954250</v>
      </c>
    </row>
    <row r="24" spans="1:17" ht="21" x14ac:dyDescent="0.2">
      <c r="A24" s="13" t="s">
        <v>72</v>
      </c>
      <c r="C24" s="37">
        <v>9500000</v>
      </c>
      <c r="E24" s="37">
        <v>713402439200</v>
      </c>
      <c r="G24" s="37">
        <v>530572457070</v>
      </c>
      <c r="I24" s="44">
        <f t="shared" si="0"/>
        <v>182829982130</v>
      </c>
      <c r="K24" s="2">
        <v>9500000</v>
      </c>
      <c r="M24" s="2">
        <v>713402439200</v>
      </c>
      <c r="O24" s="2">
        <v>562766381342</v>
      </c>
      <c r="Q24" s="44">
        <f t="shared" si="1"/>
        <v>150636057858</v>
      </c>
    </row>
    <row r="25" spans="1:17" ht="21" x14ac:dyDescent="0.2">
      <c r="A25" s="13" t="s">
        <v>126</v>
      </c>
      <c r="C25" s="37">
        <v>1200000</v>
      </c>
      <c r="E25" s="37">
        <v>10907031840</v>
      </c>
      <c r="G25" s="37">
        <v>7884949643</v>
      </c>
      <c r="I25" s="44">
        <f t="shared" si="0"/>
        <v>3022082197</v>
      </c>
      <c r="K25" s="2">
        <v>1200000</v>
      </c>
      <c r="M25" s="2">
        <v>10907031840</v>
      </c>
      <c r="O25" s="2">
        <v>7884949643</v>
      </c>
      <c r="Q25" s="44">
        <f t="shared" si="1"/>
        <v>3022082197</v>
      </c>
    </row>
    <row r="26" spans="1:17" ht="21" x14ac:dyDescent="0.2">
      <c r="A26" s="13" t="s">
        <v>97</v>
      </c>
      <c r="C26" s="37">
        <v>63903045</v>
      </c>
      <c r="E26" s="37">
        <v>315143100077</v>
      </c>
      <c r="G26" s="37">
        <v>238087307488</v>
      </c>
      <c r="I26" s="44">
        <f t="shared" si="0"/>
        <v>77055792589</v>
      </c>
      <c r="K26" s="2">
        <v>63903045</v>
      </c>
      <c r="M26" s="2">
        <v>315143100077</v>
      </c>
      <c r="O26" s="2">
        <v>267588621727</v>
      </c>
      <c r="Q26" s="44">
        <f t="shared" si="1"/>
        <v>47554478350</v>
      </c>
    </row>
    <row r="27" spans="1:17" ht="21" x14ac:dyDescent="0.2">
      <c r="A27" s="13" t="s">
        <v>63</v>
      </c>
      <c r="C27" s="37">
        <v>2386583</v>
      </c>
      <c r="E27" s="37">
        <v>143627370368</v>
      </c>
      <c r="G27" s="37">
        <v>83431173018</v>
      </c>
      <c r="I27" s="44">
        <f t="shared" si="0"/>
        <v>60196197350</v>
      </c>
      <c r="K27" s="2">
        <v>2386583</v>
      </c>
      <c r="M27" s="2">
        <v>143627370368</v>
      </c>
      <c r="O27" s="2">
        <v>76943103299</v>
      </c>
      <c r="Q27" s="44">
        <f t="shared" si="1"/>
        <v>66684267069</v>
      </c>
    </row>
    <row r="28" spans="1:17" ht="21" x14ac:dyDescent="0.2">
      <c r="A28" s="13" t="s">
        <v>105</v>
      </c>
      <c r="C28" s="37">
        <v>17000000</v>
      </c>
      <c r="E28" s="37">
        <v>253534907700</v>
      </c>
      <c r="G28" s="37">
        <v>229075452200</v>
      </c>
      <c r="I28" s="44">
        <f t="shared" si="0"/>
        <v>24459455500</v>
      </c>
      <c r="K28" s="2">
        <v>17000000</v>
      </c>
      <c r="M28" s="2">
        <v>253534907700</v>
      </c>
      <c r="O28" s="2">
        <v>239533978000</v>
      </c>
      <c r="Q28" s="44">
        <f t="shared" si="1"/>
        <v>14000929700</v>
      </c>
    </row>
    <row r="29" spans="1:17" ht="21" x14ac:dyDescent="0.2">
      <c r="A29" s="13" t="s">
        <v>76</v>
      </c>
      <c r="C29" s="37">
        <v>16894025</v>
      </c>
      <c r="E29" s="37">
        <v>1055928719423</v>
      </c>
      <c r="G29" s="37">
        <v>668645309747</v>
      </c>
      <c r="I29" s="44">
        <f t="shared" si="0"/>
        <v>387283409676</v>
      </c>
      <c r="K29" s="2">
        <v>16894025</v>
      </c>
      <c r="M29" s="2">
        <v>1055928719423</v>
      </c>
      <c r="O29" s="2">
        <v>813098134843</v>
      </c>
      <c r="Q29" s="44">
        <f t="shared" si="1"/>
        <v>242830584580</v>
      </c>
    </row>
    <row r="30" spans="1:17" ht="21" x14ac:dyDescent="0.2">
      <c r="A30" s="13" t="s">
        <v>91</v>
      </c>
      <c r="C30" s="37">
        <v>15000000</v>
      </c>
      <c r="E30" s="37">
        <v>268359421500</v>
      </c>
      <c r="G30" s="37">
        <v>233806034426</v>
      </c>
      <c r="I30" s="44">
        <f t="shared" si="0"/>
        <v>34553387074</v>
      </c>
      <c r="K30" s="2">
        <v>15000000</v>
      </c>
      <c r="M30" s="2">
        <v>268359421500</v>
      </c>
      <c r="O30" s="2">
        <v>264641981662</v>
      </c>
      <c r="Q30" s="44">
        <f t="shared" si="1"/>
        <v>3717439838</v>
      </c>
    </row>
    <row r="31" spans="1:17" ht="21" x14ac:dyDescent="0.2">
      <c r="A31" s="13" t="s">
        <v>58</v>
      </c>
      <c r="C31" s="37">
        <v>7744920</v>
      </c>
      <c r="E31" s="37">
        <v>1625004196428</v>
      </c>
      <c r="G31" s="37">
        <v>1022588439249</v>
      </c>
      <c r="I31" s="44">
        <f t="shared" si="0"/>
        <v>602415757179</v>
      </c>
      <c r="K31" s="2">
        <v>7744920</v>
      </c>
      <c r="M31" s="2">
        <v>1625004196428</v>
      </c>
      <c r="O31" s="2">
        <v>853079947444</v>
      </c>
      <c r="Q31" s="44">
        <f t="shared" si="1"/>
        <v>771924248984</v>
      </c>
    </row>
    <row r="32" spans="1:17" ht="21" x14ac:dyDescent="0.2">
      <c r="A32" s="13" t="s">
        <v>133</v>
      </c>
      <c r="C32" s="37">
        <v>2000000</v>
      </c>
      <c r="E32" s="37">
        <v>53304744400</v>
      </c>
      <c r="G32" s="37">
        <v>43455457604</v>
      </c>
      <c r="I32" s="44">
        <f t="shared" si="0"/>
        <v>9849286796</v>
      </c>
      <c r="K32" s="2">
        <v>2000000</v>
      </c>
      <c r="M32" s="2">
        <v>53304744400</v>
      </c>
      <c r="O32" s="2">
        <v>43455457604</v>
      </c>
      <c r="Q32" s="44">
        <f t="shared" si="1"/>
        <v>9849286796</v>
      </c>
    </row>
    <row r="33" spans="1:17" ht="21" x14ac:dyDescent="0.2">
      <c r="A33" s="13" t="s">
        <v>73</v>
      </c>
      <c r="C33" s="37">
        <v>5420428</v>
      </c>
      <c r="E33" s="37">
        <v>934465470627</v>
      </c>
      <c r="G33" s="37">
        <v>715559377301</v>
      </c>
      <c r="I33" s="44">
        <f t="shared" si="0"/>
        <v>218906093326</v>
      </c>
      <c r="K33" s="2">
        <v>5420428</v>
      </c>
      <c r="M33" s="2">
        <v>934465470627</v>
      </c>
      <c r="O33" s="2">
        <v>679391899239</v>
      </c>
      <c r="Q33" s="44">
        <f t="shared" si="1"/>
        <v>255073571388</v>
      </c>
    </row>
    <row r="34" spans="1:17" ht="21" x14ac:dyDescent="0.2">
      <c r="A34" s="13" t="s">
        <v>92</v>
      </c>
      <c r="C34" s="37">
        <v>53472085</v>
      </c>
      <c r="E34" s="37">
        <v>190852308581</v>
      </c>
      <c r="G34" s="37">
        <v>113864068450</v>
      </c>
      <c r="I34" s="44">
        <f t="shared" si="0"/>
        <v>76988240131</v>
      </c>
      <c r="K34" s="2">
        <v>53472085</v>
      </c>
      <c r="M34" s="2">
        <v>190852308581</v>
      </c>
      <c r="O34" s="2">
        <v>111284893741</v>
      </c>
      <c r="Q34" s="44">
        <f t="shared" si="1"/>
        <v>79567414840</v>
      </c>
    </row>
    <row r="35" spans="1:17" ht="21" x14ac:dyDescent="0.2">
      <c r="A35" s="13" t="s">
        <v>125</v>
      </c>
      <c r="C35" s="37">
        <v>54950000</v>
      </c>
      <c r="E35" s="37">
        <v>764989068095</v>
      </c>
      <c r="G35" s="37">
        <v>429820756810</v>
      </c>
      <c r="I35" s="44">
        <f t="shared" si="0"/>
        <v>335168311285</v>
      </c>
      <c r="K35" s="2">
        <v>15000</v>
      </c>
      <c r="M35" s="2">
        <v>484475827</v>
      </c>
      <c r="O35" s="2">
        <v>489540651</v>
      </c>
      <c r="Q35" s="44">
        <f t="shared" si="1"/>
        <v>-5064824</v>
      </c>
    </row>
    <row r="36" spans="1:17" ht="21" x14ac:dyDescent="0.2">
      <c r="A36" s="13" t="s">
        <v>55</v>
      </c>
      <c r="C36" s="37">
        <v>15000</v>
      </c>
      <c r="E36" s="37">
        <v>484475827</v>
      </c>
      <c r="G36" s="37">
        <v>489540651</v>
      </c>
      <c r="I36" s="44">
        <f t="shared" si="0"/>
        <v>-5064824</v>
      </c>
      <c r="K36" s="2">
        <v>22000000</v>
      </c>
      <c r="M36" s="2">
        <v>1478541836200</v>
      </c>
      <c r="O36" s="2">
        <v>1300496848844</v>
      </c>
      <c r="Q36" s="44">
        <f t="shared" si="1"/>
        <v>178044987356</v>
      </c>
    </row>
    <row r="37" spans="1:17" ht="21" x14ac:dyDescent="0.2">
      <c r="A37" s="13" t="s">
        <v>75</v>
      </c>
      <c r="C37" s="37">
        <v>22000000</v>
      </c>
      <c r="E37" s="37">
        <v>1478541836200</v>
      </c>
      <c r="G37" s="37">
        <v>1133829187430</v>
      </c>
      <c r="I37" s="44">
        <f t="shared" si="0"/>
        <v>344712648770</v>
      </c>
      <c r="K37" s="2">
        <v>54950000</v>
      </c>
      <c r="M37" s="2">
        <v>764989068095</v>
      </c>
      <c r="O37" s="2">
        <v>449458640901</v>
      </c>
      <c r="Q37" s="44">
        <f t="shared" si="1"/>
        <v>315530427194</v>
      </c>
    </row>
    <row r="38" spans="1:17" ht="21" x14ac:dyDescent="0.2">
      <c r="A38" s="13" t="s">
        <v>70</v>
      </c>
      <c r="C38" s="37">
        <v>38080557</v>
      </c>
      <c r="E38" s="37">
        <v>631785168602</v>
      </c>
      <c r="G38" s="37">
        <v>477699614520</v>
      </c>
      <c r="I38" s="44">
        <f t="shared" si="0"/>
        <v>154085554082</v>
      </c>
      <c r="K38" s="2">
        <v>38080557</v>
      </c>
      <c r="M38" s="2">
        <v>631785168602</v>
      </c>
      <c r="O38" s="2">
        <v>402297704344</v>
      </c>
      <c r="Q38" s="44">
        <f t="shared" si="1"/>
        <v>229487464258</v>
      </c>
    </row>
    <row r="39" spans="1:17" ht="21" x14ac:dyDescent="0.2">
      <c r="A39" s="13" t="s">
        <v>130</v>
      </c>
      <c r="C39" s="37">
        <v>1600000</v>
      </c>
      <c r="E39" s="37">
        <v>98496689280</v>
      </c>
      <c r="G39" s="37">
        <v>97550183082</v>
      </c>
      <c r="I39" s="44">
        <f t="shared" si="0"/>
        <v>946506198</v>
      </c>
      <c r="K39" s="2">
        <v>1600000</v>
      </c>
      <c r="M39" s="2">
        <v>98496689280</v>
      </c>
      <c r="O39" s="2">
        <v>97550183082</v>
      </c>
      <c r="Q39" s="44">
        <f t="shared" si="1"/>
        <v>946506198</v>
      </c>
    </row>
    <row r="40" spans="1:17" ht="21" x14ac:dyDescent="0.2">
      <c r="A40" s="13" t="s">
        <v>108</v>
      </c>
      <c r="C40" s="37">
        <v>5400000</v>
      </c>
      <c r="E40" s="37">
        <v>51224946480</v>
      </c>
      <c r="G40" s="37">
        <v>34121386944</v>
      </c>
      <c r="I40" s="44">
        <f t="shared" si="0"/>
        <v>17103559536</v>
      </c>
      <c r="K40" s="2">
        <v>5400000</v>
      </c>
      <c r="M40" s="2">
        <v>51224946480</v>
      </c>
      <c r="O40" s="2">
        <v>44816869983</v>
      </c>
      <c r="Q40" s="44">
        <f t="shared" si="1"/>
        <v>6408076497</v>
      </c>
    </row>
    <row r="41" spans="1:17" ht="21" x14ac:dyDescent="0.2">
      <c r="A41" s="13" t="s">
        <v>69</v>
      </c>
      <c r="C41" s="37">
        <v>43951004</v>
      </c>
      <c r="E41" s="37">
        <v>829050104670</v>
      </c>
      <c r="G41" s="37">
        <v>505890647773</v>
      </c>
      <c r="I41" s="44">
        <f t="shared" si="0"/>
        <v>323159456897</v>
      </c>
      <c r="K41" s="2">
        <v>43951004</v>
      </c>
      <c r="M41" s="2">
        <v>829050104670</v>
      </c>
      <c r="O41" s="2">
        <v>583954808161</v>
      </c>
      <c r="Q41" s="44">
        <f t="shared" si="1"/>
        <v>245095296509</v>
      </c>
    </row>
    <row r="42" spans="1:17" ht="21" x14ac:dyDescent="0.2">
      <c r="A42" s="13" t="s">
        <v>52</v>
      </c>
      <c r="C42" s="37">
        <v>36644101</v>
      </c>
      <c r="E42" s="37">
        <v>626497309371</v>
      </c>
      <c r="G42" s="37">
        <v>405596917999</v>
      </c>
      <c r="I42" s="44">
        <f t="shared" si="0"/>
        <v>220900391372</v>
      </c>
      <c r="K42" s="2">
        <v>36644101</v>
      </c>
      <c r="M42" s="2">
        <v>626497309371</v>
      </c>
      <c r="O42" s="2">
        <v>571151157129</v>
      </c>
      <c r="Q42" s="44">
        <f t="shared" si="1"/>
        <v>55346152242</v>
      </c>
    </row>
    <row r="43" spans="1:17" ht="21" x14ac:dyDescent="0.2">
      <c r="A43" s="13" t="s">
        <v>66</v>
      </c>
      <c r="C43" s="37">
        <v>204861119</v>
      </c>
      <c r="E43" s="37">
        <v>2829623392298</v>
      </c>
      <c r="G43" s="37">
        <v>1770650376830</v>
      </c>
      <c r="I43" s="44">
        <f t="shared" si="0"/>
        <v>1058973015468</v>
      </c>
      <c r="K43" s="2">
        <v>204861119</v>
      </c>
      <c r="M43" s="2">
        <v>2829623392298</v>
      </c>
      <c r="O43" s="2">
        <v>2189112830731</v>
      </c>
      <c r="Q43" s="44">
        <f t="shared" si="1"/>
        <v>640510561567</v>
      </c>
    </row>
    <row r="44" spans="1:17" ht="21" x14ac:dyDescent="0.2">
      <c r="A44" s="13" t="s">
        <v>85</v>
      </c>
      <c r="C44" s="37">
        <v>25650000</v>
      </c>
      <c r="E44" s="37">
        <v>174853354185</v>
      </c>
      <c r="G44" s="37">
        <v>92364311839</v>
      </c>
      <c r="I44" s="44">
        <f t="shared" si="0"/>
        <v>82489042346</v>
      </c>
      <c r="K44" s="2">
        <v>25650000</v>
      </c>
      <c r="M44" s="2">
        <v>174853354185</v>
      </c>
      <c r="O44" s="2">
        <v>101374222727</v>
      </c>
      <c r="Q44" s="44">
        <f t="shared" si="1"/>
        <v>73479131458</v>
      </c>
    </row>
    <row r="45" spans="1:17" ht="21" x14ac:dyDescent="0.2">
      <c r="A45" s="13" t="s">
        <v>94</v>
      </c>
      <c r="C45" s="37">
        <v>62500000</v>
      </c>
      <c r="E45" s="37">
        <v>127072576875</v>
      </c>
      <c r="G45" s="37">
        <v>99227000000</v>
      </c>
      <c r="I45" s="44">
        <f t="shared" si="0"/>
        <v>27845576875</v>
      </c>
      <c r="K45" s="2">
        <v>62500000</v>
      </c>
      <c r="M45" s="2">
        <v>127072576875</v>
      </c>
      <c r="O45" s="2">
        <v>107968380495</v>
      </c>
      <c r="Q45" s="44">
        <f t="shared" si="1"/>
        <v>19104196380</v>
      </c>
    </row>
    <row r="46" spans="1:17" ht="21" x14ac:dyDescent="0.2">
      <c r="A46" s="13" t="s">
        <v>54</v>
      </c>
      <c r="C46" s="37">
        <v>222000000</v>
      </c>
      <c r="E46" s="37">
        <v>6443305245000</v>
      </c>
      <c r="G46" s="37">
        <v>3836626575414</v>
      </c>
      <c r="I46" s="44">
        <f t="shared" si="0"/>
        <v>2606678669586</v>
      </c>
      <c r="K46" s="2">
        <v>222000000</v>
      </c>
      <c r="M46" s="2">
        <v>6443305245000</v>
      </c>
      <c r="O46" s="2">
        <v>4170958952726</v>
      </c>
      <c r="Q46" s="44">
        <f t="shared" si="1"/>
        <v>2272346292274</v>
      </c>
    </row>
    <row r="47" spans="1:17" ht="21" x14ac:dyDescent="0.2">
      <c r="A47" s="13" t="s">
        <v>128</v>
      </c>
      <c r="C47" s="37">
        <v>20653020</v>
      </c>
      <c r="E47" s="37">
        <v>45638739790</v>
      </c>
      <c r="G47" s="37">
        <v>49048221539</v>
      </c>
      <c r="I47" s="44">
        <f t="shared" si="0"/>
        <v>-3409481749</v>
      </c>
      <c r="K47" s="2">
        <v>20653020</v>
      </c>
      <c r="M47" s="2">
        <v>45638739790</v>
      </c>
      <c r="O47" s="2">
        <v>49048221539</v>
      </c>
      <c r="Q47" s="44">
        <f t="shared" si="1"/>
        <v>-3409481749</v>
      </c>
    </row>
    <row r="48" spans="1:17" ht="21" x14ac:dyDescent="0.2">
      <c r="A48" s="13" t="s">
        <v>116</v>
      </c>
      <c r="C48" s="37">
        <v>27000000</v>
      </c>
      <c r="E48" s="37">
        <v>82302842880</v>
      </c>
      <c r="G48" s="37">
        <v>65585077920</v>
      </c>
      <c r="I48" s="44">
        <f t="shared" si="0"/>
        <v>16717764960</v>
      </c>
      <c r="K48" s="2">
        <v>27000000</v>
      </c>
      <c r="M48" s="2">
        <v>82302842880</v>
      </c>
      <c r="O48" s="2">
        <v>80628509836</v>
      </c>
      <c r="Q48" s="44">
        <f t="shared" si="1"/>
        <v>1674333044</v>
      </c>
    </row>
    <row r="49" spans="1:17" ht="21" x14ac:dyDescent="0.2">
      <c r="A49" s="13" t="s">
        <v>129</v>
      </c>
      <c r="C49" s="37">
        <v>585000</v>
      </c>
      <c r="E49" s="37">
        <v>3831734948</v>
      </c>
      <c r="G49" s="37">
        <v>4856607006</v>
      </c>
      <c r="I49" s="44">
        <f t="shared" si="0"/>
        <v>-1024872058</v>
      </c>
      <c r="K49" s="2">
        <v>585000</v>
      </c>
      <c r="M49" s="2">
        <v>3831734948</v>
      </c>
      <c r="O49" s="2">
        <v>4856607006</v>
      </c>
      <c r="Q49" s="44">
        <f t="shared" si="1"/>
        <v>-1024872058</v>
      </c>
    </row>
    <row r="50" spans="1:17" s="36" customFormat="1" ht="21" x14ac:dyDescent="0.2">
      <c r="A50" s="13" t="s">
        <v>60</v>
      </c>
      <c r="C50" s="37">
        <v>38889014</v>
      </c>
      <c r="E50" s="37">
        <v>536764670732</v>
      </c>
      <c r="G50" s="37">
        <v>334979906217</v>
      </c>
      <c r="I50" s="44">
        <f t="shared" si="0"/>
        <v>201784764515</v>
      </c>
      <c r="K50" s="36">
        <v>38889014</v>
      </c>
      <c r="M50" s="36">
        <v>536764670732</v>
      </c>
      <c r="O50" s="36">
        <v>357943018606</v>
      </c>
      <c r="Q50" s="44">
        <f t="shared" si="1"/>
        <v>178821652126</v>
      </c>
    </row>
    <row r="51" spans="1:17" s="36" customFormat="1" ht="21" x14ac:dyDescent="0.2">
      <c r="A51" s="13" t="s">
        <v>98</v>
      </c>
      <c r="C51" s="37">
        <v>19000000</v>
      </c>
      <c r="E51" s="37">
        <v>142341131500</v>
      </c>
      <c r="G51" s="37">
        <v>87327698160</v>
      </c>
      <c r="I51" s="44">
        <f t="shared" si="0"/>
        <v>55013433340</v>
      </c>
      <c r="K51" s="36">
        <v>19000000</v>
      </c>
      <c r="M51" s="36">
        <v>142341131500</v>
      </c>
      <c r="O51" s="36">
        <v>85985823094</v>
      </c>
      <c r="Q51" s="44">
        <f t="shared" si="1"/>
        <v>56355308406</v>
      </c>
    </row>
    <row r="52" spans="1:17" s="36" customFormat="1" ht="21" x14ac:dyDescent="0.2">
      <c r="A52" s="13" t="s">
        <v>56</v>
      </c>
      <c r="C52" s="37">
        <v>8003248</v>
      </c>
      <c r="E52" s="37">
        <v>763008068356</v>
      </c>
      <c r="G52" s="37">
        <v>592542913911</v>
      </c>
      <c r="I52" s="44">
        <f t="shared" si="0"/>
        <v>170465154445</v>
      </c>
      <c r="K52" s="36">
        <v>8003248</v>
      </c>
      <c r="M52" s="36">
        <v>763008068356</v>
      </c>
      <c r="O52" s="36">
        <v>684763097847</v>
      </c>
      <c r="Q52" s="44">
        <f t="shared" si="1"/>
        <v>78244970509</v>
      </c>
    </row>
    <row r="53" spans="1:17" s="36" customFormat="1" ht="21" x14ac:dyDescent="0.2">
      <c r="A53" s="13" t="s">
        <v>101</v>
      </c>
      <c r="C53" s="37">
        <v>4776015</v>
      </c>
      <c r="E53" s="37">
        <v>785694792828</v>
      </c>
      <c r="G53" s="37">
        <v>546455445676</v>
      </c>
      <c r="I53" s="44">
        <f t="shared" si="0"/>
        <v>239239347152</v>
      </c>
      <c r="K53" s="36">
        <v>4776015</v>
      </c>
      <c r="M53" s="36">
        <v>785694792828</v>
      </c>
      <c r="O53" s="36">
        <v>635668593903</v>
      </c>
      <c r="Q53" s="44">
        <f t="shared" si="1"/>
        <v>150026198925</v>
      </c>
    </row>
    <row r="54" spans="1:17" s="36" customFormat="1" ht="21" x14ac:dyDescent="0.2">
      <c r="A54" s="13" t="s">
        <v>96</v>
      </c>
      <c r="C54" s="37">
        <v>54125828</v>
      </c>
      <c r="E54" s="37">
        <v>702493254372</v>
      </c>
      <c r="G54" s="37">
        <v>475743243481</v>
      </c>
      <c r="I54" s="44">
        <f t="shared" si="0"/>
        <v>226750010891</v>
      </c>
      <c r="K54" s="36">
        <v>54125828</v>
      </c>
      <c r="M54" s="36">
        <v>702493254372</v>
      </c>
      <c r="O54" s="36">
        <v>545178634008</v>
      </c>
      <c r="Q54" s="44">
        <f t="shared" si="1"/>
        <v>157314620364</v>
      </c>
    </row>
    <row r="55" spans="1:17" s="36" customFormat="1" ht="21" x14ac:dyDescent="0.2">
      <c r="A55" s="13" t="s">
        <v>106</v>
      </c>
      <c r="C55" s="37">
        <v>3749320</v>
      </c>
      <c r="E55" s="37">
        <v>101769839326</v>
      </c>
      <c r="G55" s="37">
        <v>71509922090</v>
      </c>
      <c r="I55" s="44">
        <f t="shared" si="0"/>
        <v>30259917236</v>
      </c>
      <c r="K55" s="36">
        <v>3749320</v>
      </c>
      <c r="M55" s="36">
        <v>101769839326</v>
      </c>
      <c r="O55" s="36">
        <v>54956873951</v>
      </c>
      <c r="Q55" s="44">
        <f t="shared" si="1"/>
        <v>46812965375</v>
      </c>
    </row>
    <row r="56" spans="1:17" s="36" customFormat="1" ht="21" x14ac:dyDescent="0.2">
      <c r="A56" s="13" t="s">
        <v>67</v>
      </c>
      <c r="C56" s="37">
        <v>122213224</v>
      </c>
      <c r="E56" s="37">
        <v>647573874257</v>
      </c>
      <c r="G56" s="37">
        <v>552668926434</v>
      </c>
      <c r="I56" s="44">
        <f t="shared" si="0"/>
        <v>94904947823</v>
      </c>
      <c r="K56" s="36">
        <v>122213224</v>
      </c>
      <c r="M56" s="36">
        <v>647573874257</v>
      </c>
      <c r="O56" s="36">
        <v>644008570754</v>
      </c>
      <c r="Q56" s="44">
        <f t="shared" si="1"/>
        <v>3565303503</v>
      </c>
    </row>
    <row r="57" spans="1:17" s="36" customFormat="1" ht="21" x14ac:dyDescent="0.2">
      <c r="A57" s="13" t="s">
        <v>127</v>
      </c>
      <c r="C57" s="37">
        <v>8200000</v>
      </c>
      <c r="E57" s="37">
        <v>94303356260</v>
      </c>
      <c r="G57" s="37">
        <v>83267234243</v>
      </c>
      <c r="I57" s="44">
        <f t="shared" si="0"/>
        <v>11036122017</v>
      </c>
      <c r="K57" s="36">
        <v>8200000</v>
      </c>
      <c r="M57" s="36">
        <v>94303356260</v>
      </c>
      <c r="O57" s="36">
        <v>83267234243</v>
      </c>
      <c r="Q57" s="44">
        <f t="shared" si="1"/>
        <v>11036122017</v>
      </c>
    </row>
    <row r="58" spans="1:17" s="37" customFormat="1" ht="21" x14ac:dyDescent="0.2">
      <c r="A58" s="13" t="s">
        <v>68</v>
      </c>
      <c r="C58" s="37">
        <v>1400000</v>
      </c>
      <c r="E58" s="37">
        <v>91394020620</v>
      </c>
      <c r="G58" s="37">
        <v>68021172763</v>
      </c>
      <c r="I58" s="44">
        <f t="shared" si="0"/>
        <v>23372847857</v>
      </c>
      <c r="K58" s="37">
        <v>1400000</v>
      </c>
      <c r="M58" s="37">
        <v>91394020620</v>
      </c>
      <c r="O58" s="37">
        <v>69793937543</v>
      </c>
      <c r="Q58" s="44">
        <f t="shared" si="1"/>
        <v>21600083077</v>
      </c>
    </row>
    <row r="59" spans="1:17" s="37" customFormat="1" ht="21.75" thickBot="1" x14ac:dyDescent="0.25">
      <c r="A59" s="13" t="s">
        <v>65</v>
      </c>
      <c r="C59" s="37">
        <v>14679051</v>
      </c>
      <c r="E59" s="37">
        <v>97443743150</v>
      </c>
      <c r="G59" s="37">
        <v>56733712555</v>
      </c>
      <c r="I59" s="44">
        <f t="shared" si="0"/>
        <v>40710030595</v>
      </c>
      <c r="K59" s="37">
        <v>14679051</v>
      </c>
      <c r="M59" s="37">
        <v>97443743150</v>
      </c>
      <c r="O59" s="37">
        <v>69472036455</v>
      </c>
      <c r="Q59" s="37">
        <f>+M59-O59</f>
        <v>27971706695</v>
      </c>
    </row>
    <row r="60" spans="1:17" ht="21.75" thickBot="1" x14ac:dyDescent="0.25">
      <c r="E60" s="10">
        <f>SUM(E8:E59)</f>
        <v>33075779721217</v>
      </c>
      <c r="F60" s="19"/>
      <c r="G60" s="10">
        <f>SUM(G8:G59)</f>
        <v>22322806924028</v>
      </c>
      <c r="H60" s="19">
        <f>SUM(H8:H59)</f>
        <v>0</v>
      </c>
      <c r="I60" s="10">
        <f>SUM(I8:I59)</f>
        <v>10752972797189</v>
      </c>
      <c r="J60" s="19"/>
      <c r="K60" s="19" t="s">
        <v>15</v>
      </c>
      <c r="L60" s="19"/>
      <c r="M60" s="10">
        <f>SUM(M8:M59)</f>
        <v>33075779721217</v>
      </c>
      <c r="N60" s="19">
        <f>SUM(N8:N59)</f>
        <v>0</v>
      </c>
      <c r="O60" s="10">
        <f>SUM(O8:O59)</f>
        <v>24536991865757</v>
      </c>
      <c r="P60" s="19">
        <f>SUM(P8:P59)</f>
        <v>0</v>
      </c>
      <c r="Q60" s="10">
        <f>SUM(Q8:Q59)</f>
        <v>8538787855460</v>
      </c>
    </row>
    <row r="61" spans="1:17" ht="19.5" thickTop="1" x14ac:dyDescent="0.2">
      <c r="I61" s="44"/>
    </row>
    <row r="62" spans="1:17" x14ac:dyDescent="0.45">
      <c r="I62" s="20"/>
      <c r="Q62" s="44"/>
    </row>
    <row r="63" spans="1:17" x14ac:dyDescent="0.2">
      <c r="I63" s="17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3"/>
  <sheetViews>
    <sheetView rightToLeft="1" workbookViewId="0">
      <selection activeCell="Y9" sqref="Y9:Y64"/>
    </sheetView>
  </sheetViews>
  <sheetFormatPr defaultRowHeight="22.5" x14ac:dyDescent="0.2"/>
  <cols>
    <col min="1" max="1" width="24.75" style="28" bestFit="1" customWidth="1"/>
    <col min="2" max="2" width="0.875" style="28" customWidth="1"/>
    <col min="3" max="3" width="18.625" style="28" bestFit="1" customWidth="1"/>
    <col min="4" max="4" width="0.875" style="28" customWidth="1"/>
    <col min="5" max="5" width="21" style="28" customWidth="1"/>
    <col min="6" max="6" width="0.875" style="28" customWidth="1"/>
    <col min="7" max="7" width="21" style="28" customWidth="1"/>
    <col min="8" max="8" width="0.875" style="28" customWidth="1"/>
    <col min="9" max="9" width="18.625" style="28" bestFit="1" customWidth="1"/>
    <col min="10" max="10" width="0.875" style="28" customWidth="1"/>
    <col min="11" max="11" width="18.25" style="28" bestFit="1" customWidth="1"/>
    <col min="12" max="12" width="0.875" style="28" customWidth="1"/>
    <col min="13" max="13" width="8" style="28" customWidth="1"/>
    <col min="14" max="14" width="18.25" style="28" bestFit="1" customWidth="1"/>
    <col min="15" max="16384" width="9" style="28"/>
  </cols>
  <sheetData>
    <row r="2" spans="1:20" ht="24" x14ac:dyDescent="0.2">
      <c r="A2" s="49" t="str">
        <f>+سهام!A2</f>
        <v>صندوق سرمایه‌گذاری بخشی صنایع مفید - سیمانو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  <c r="J2" s="49" t="s">
        <v>0</v>
      </c>
      <c r="K2" s="49" t="s">
        <v>0</v>
      </c>
    </row>
    <row r="3" spans="1:20" ht="24" x14ac:dyDescent="0.2">
      <c r="A3" s="49" t="s">
        <v>1</v>
      </c>
      <c r="B3" s="49" t="s">
        <v>1</v>
      </c>
      <c r="C3" s="49" t="s">
        <v>1</v>
      </c>
      <c r="D3" s="49" t="s">
        <v>1</v>
      </c>
      <c r="E3" s="49" t="s">
        <v>1</v>
      </c>
      <c r="F3" s="49" t="s">
        <v>1</v>
      </c>
      <c r="G3" s="49" t="s">
        <v>1</v>
      </c>
      <c r="H3" s="49" t="s">
        <v>1</v>
      </c>
      <c r="I3" s="49" t="s">
        <v>1</v>
      </c>
      <c r="J3" s="49" t="s">
        <v>1</v>
      </c>
      <c r="K3" s="49" t="s">
        <v>1</v>
      </c>
    </row>
    <row r="4" spans="1:20" ht="24" x14ac:dyDescent="0.2">
      <c r="A4" s="49" t="str">
        <f>+سهام!A4</f>
        <v>برای ماه منتهی به 1405/03/31</v>
      </c>
      <c r="B4" s="49" t="s">
        <v>16</v>
      </c>
      <c r="C4" s="49" t="s">
        <v>16</v>
      </c>
      <c r="D4" s="49" t="s">
        <v>16</v>
      </c>
      <c r="E4" s="49" t="s">
        <v>16</v>
      </c>
      <c r="F4" s="49" t="s">
        <v>16</v>
      </c>
      <c r="G4" s="49" t="s">
        <v>16</v>
      </c>
      <c r="H4" s="49" t="s">
        <v>16</v>
      </c>
      <c r="I4" s="49" t="s">
        <v>16</v>
      </c>
      <c r="J4" s="49" t="s">
        <v>16</v>
      </c>
      <c r="K4" s="49" t="s">
        <v>16</v>
      </c>
    </row>
    <row r="5" spans="1:20" ht="25.5" x14ac:dyDescent="0.2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spans="1:20" ht="24.75" thickBot="1" x14ac:dyDescent="0.25">
      <c r="A6" s="51" t="s">
        <v>17</v>
      </c>
      <c r="C6" s="32" t="str">
        <f>+سهام!C6</f>
        <v>1405/02/31</v>
      </c>
      <c r="E6" s="51" t="s">
        <v>5</v>
      </c>
      <c r="F6" s="51" t="s">
        <v>5</v>
      </c>
      <c r="G6" s="51" t="s">
        <v>5</v>
      </c>
      <c r="I6" s="51" t="str">
        <f>+سهام!Q6</f>
        <v>1405/03/31</v>
      </c>
      <c r="J6" s="51" t="s">
        <v>4</v>
      </c>
      <c r="K6" s="51" t="s">
        <v>4</v>
      </c>
    </row>
    <row r="7" spans="1:20" ht="24.75" thickBot="1" x14ac:dyDescent="0.25">
      <c r="A7" s="51" t="s">
        <v>17</v>
      </c>
      <c r="C7" s="32" t="s">
        <v>18</v>
      </c>
      <c r="E7" s="32" t="s">
        <v>19</v>
      </c>
      <c r="G7" s="32" t="s">
        <v>20</v>
      </c>
      <c r="I7" s="32" t="s">
        <v>18</v>
      </c>
      <c r="K7" s="32" t="s">
        <v>21</v>
      </c>
    </row>
    <row r="8" spans="1:20" ht="24" x14ac:dyDescent="0.2">
      <c r="A8" s="27" t="s">
        <v>77</v>
      </c>
      <c r="C8" s="28">
        <v>77045508572</v>
      </c>
      <c r="E8" s="28">
        <v>4156399525486</v>
      </c>
      <c r="G8" s="28">
        <v>3833000000000</v>
      </c>
      <c r="I8" s="28">
        <f>+C8+E8-G8</f>
        <v>400445034058</v>
      </c>
      <c r="K8" s="34">
        <v>1.1574139324170347E-2</v>
      </c>
    </row>
    <row r="9" spans="1:20" ht="24" x14ac:dyDescent="0.2">
      <c r="A9" s="27" t="s">
        <v>118</v>
      </c>
      <c r="C9" s="28">
        <v>179999000000</v>
      </c>
      <c r="E9" s="28">
        <v>0</v>
      </c>
      <c r="G9" s="28">
        <v>0</v>
      </c>
      <c r="I9" s="28">
        <f t="shared" ref="I9:I10" si="0">+C9+E9-G9</f>
        <v>179999000000</v>
      </c>
      <c r="K9" s="34">
        <v>5.202545485704764E-3</v>
      </c>
    </row>
    <row r="10" spans="1:20" ht="24.75" thickBot="1" x14ac:dyDescent="0.25">
      <c r="A10" s="27" t="s">
        <v>118</v>
      </c>
      <c r="C10" s="28">
        <v>1462737799</v>
      </c>
      <c r="E10" s="28">
        <v>4892032208</v>
      </c>
      <c r="G10" s="28">
        <v>1452100000</v>
      </c>
      <c r="I10" s="28">
        <f t="shared" si="0"/>
        <v>4902670007</v>
      </c>
      <c r="K10" s="34">
        <v>1.4170280786458809E-4</v>
      </c>
    </row>
    <row r="11" spans="1:20" s="27" customFormat="1" ht="24.75" thickBot="1" x14ac:dyDescent="0.25">
      <c r="A11" s="27" t="s">
        <v>15</v>
      </c>
      <c r="C11" s="29">
        <f>SUM(C8:C10)</f>
        <v>258507246371</v>
      </c>
      <c r="D11" s="27">
        <f t="shared" ref="D11:K11" si="1">SUM(D8:D10)</f>
        <v>0</v>
      </c>
      <c r="E11" s="29">
        <f t="shared" si="1"/>
        <v>4161291557694</v>
      </c>
      <c r="F11" s="27">
        <f t="shared" si="1"/>
        <v>0</v>
      </c>
      <c r="G11" s="29">
        <f t="shared" si="1"/>
        <v>3834452100000</v>
      </c>
      <c r="H11" s="27">
        <f t="shared" si="1"/>
        <v>0</v>
      </c>
      <c r="I11" s="29">
        <f t="shared" si="1"/>
        <v>585346704065</v>
      </c>
      <c r="J11" s="27">
        <f t="shared" si="1"/>
        <v>0</v>
      </c>
      <c r="K11" s="35">
        <f t="shared" si="1"/>
        <v>1.69183876177397E-2</v>
      </c>
    </row>
    <row r="12" spans="1:20" ht="23.25" thickTop="1" x14ac:dyDescent="0.2"/>
    <row r="13" spans="1:20" x14ac:dyDescent="0.45">
      <c r="I13" s="33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6"/>
  <sheetViews>
    <sheetView rightToLeft="1" workbookViewId="0">
      <selection activeCell="Y9" sqref="Y9:Y64"/>
    </sheetView>
  </sheetViews>
  <sheetFormatPr defaultRowHeight="18.75" x14ac:dyDescent="0.2"/>
  <cols>
    <col min="1" max="1" width="20.875" style="7" bestFit="1" customWidth="1"/>
    <col min="2" max="2" width="0.875" style="7" customWidth="1"/>
    <col min="3" max="3" width="20.125" style="7" customWidth="1"/>
    <col min="4" max="4" width="0.875" style="7" customWidth="1"/>
    <col min="5" max="5" width="20.125" style="7" customWidth="1"/>
    <col min="6" max="6" width="0.875" style="7" customWidth="1"/>
    <col min="7" max="7" width="29.875" style="7" bestFit="1" customWidth="1"/>
    <col min="8" max="8" width="0.875" style="7" customWidth="1"/>
    <col min="9" max="9" width="8" style="7" customWidth="1"/>
    <col min="10" max="16384" width="9" style="7"/>
  </cols>
  <sheetData>
    <row r="2" spans="1:7" ht="26.25" x14ac:dyDescent="0.2">
      <c r="A2" s="52" t="str">
        <f>+سهام!A2</f>
        <v>صندوق سرمایه‌گذاری بخشی صنایع مفید - سیمانو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</row>
    <row r="3" spans="1:7" ht="26.25" x14ac:dyDescent="0.2">
      <c r="A3" s="52" t="s">
        <v>23</v>
      </c>
      <c r="B3" s="52" t="s">
        <v>23</v>
      </c>
      <c r="C3" s="52" t="s">
        <v>23</v>
      </c>
      <c r="D3" s="52" t="s">
        <v>23</v>
      </c>
      <c r="E3" s="52" t="s">
        <v>23</v>
      </c>
      <c r="F3" s="52" t="s">
        <v>23</v>
      </c>
      <c r="G3" s="52" t="s">
        <v>23</v>
      </c>
    </row>
    <row r="4" spans="1:7" ht="26.25" x14ac:dyDescent="0.2">
      <c r="A4" s="52" t="str">
        <f>+سهام!A4</f>
        <v>برای ماه منتهی به 1405/03/31</v>
      </c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</row>
    <row r="6" spans="1:7" ht="27" thickBot="1" x14ac:dyDescent="0.25">
      <c r="A6" s="24" t="s">
        <v>27</v>
      </c>
      <c r="C6" s="24" t="s">
        <v>18</v>
      </c>
      <c r="E6" s="24" t="s">
        <v>44</v>
      </c>
      <c r="G6" s="24" t="s">
        <v>13</v>
      </c>
    </row>
    <row r="7" spans="1:7" ht="21" x14ac:dyDescent="0.2">
      <c r="A7" s="4" t="s">
        <v>49</v>
      </c>
      <c r="C7" s="7">
        <f>+'درآمد سرمایه‌گذاری در سهام'!I71</f>
        <v>11528291311508</v>
      </c>
      <c r="E7" s="1">
        <f>+C7/$C$9</f>
        <v>0.99938520831358701</v>
      </c>
      <c r="G7" s="1">
        <v>0.33320440624989806</v>
      </c>
    </row>
    <row r="8" spans="1:7" ht="21.75" thickBot="1" x14ac:dyDescent="0.25">
      <c r="A8" s="4" t="s">
        <v>50</v>
      </c>
      <c r="C8" s="7">
        <f>+'درآمد سپرده بانکی'!C11</f>
        <v>7091857672</v>
      </c>
      <c r="E8" s="1">
        <f>+C8/$C$9</f>
        <v>6.1479168641297328E-4</v>
      </c>
      <c r="G8" s="1">
        <v>2.0497731718911936E-4</v>
      </c>
    </row>
    <row r="9" spans="1:7" s="4" customFormat="1" ht="21.75" thickBot="1" x14ac:dyDescent="0.25">
      <c r="A9" s="4" t="s">
        <v>15</v>
      </c>
      <c r="C9" s="5">
        <f>SUM(C7:C8)</f>
        <v>11535383169180</v>
      </c>
      <c r="E9" s="6">
        <f>SUM(E7:E8)</f>
        <v>1</v>
      </c>
      <c r="G9" s="9">
        <f>SUM(G7:G8)</f>
        <v>0.33340938356708716</v>
      </c>
    </row>
    <row r="10" spans="1:7" ht="19.5" thickTop="1" x14ac:dyDescent="0.2"/>
    <row r="11" spans="1:7" x14ac:dyDescent="0.45">
      <c r="C11" s="12"/>
      <c r="G11" s="12"/>
    </row>
    <row r="12" spans="1:7" x14ac:dyDescent="0.45">
      <c r="C12" s="46"/>
      <c r="G12" s="12"/>
    </row>
    <row r="13" spans="1:7" x14ac:dyDescent="0.45">
      <c r="C13" s="46"/>
      <c r="G13" s="12"/>
    </row>
    <row r="14" spans="1:7" x14ac:dyDescent="0.2">
      <c r="C14" s="30"/>
      <c r="G14" s="31"/>
    </row>
    <row r="16" spans="1:7" x14ac:dyDescent="0.2">
      <c r="C16" s="17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2879-DF52-4368-9356-289215329BE7}">
  <dimension ref="A2:E11"/>
  <sheetViews>
    <sheetView rightToLeft="1" workbookViewId="0">
      <selection activeCell="K20" sqref="K20"/>
    </sheetView>
  </sheetViews>
  <sheetFormatPr defaultRowHeight="18.75" x14ac:dyDescent="0.2"/>
  <cols>
    <col min="1" max="1" width="30.625" style="7" bestFit="1" customWidth="1"/>
    <col min="2" max="2" width="0.875" style="7" customWidth="1"/>
    <col min="3" max="3" width="19.25" style="7" customWidth="1"/>
    <col min="4" max="4" width="0.875" style="7" customWidth="1"/>
    <col min="5" max="5" width="19.25" style="7" customWidth="1"/>
    <col min="6" max="6" width="0.875" style="7" customWidth="1"/>
    <col min="7" max="7" width="8" style="7" customWidth="1"/>
    <col min="8" max="16384" width="9" style="7"/>
  </cols>
  <sheetData>
    <row r="2" spans="1:5" ht="26.25" x14ac:dyDescent="0.2">
      <c r="A2" s="52" t="str">
        <f>+سهام!A2</f>
        <v>صندوق سرمایه‌گذاری بخشی صنایع مفید - سیمانو</v>
      </c>
      <c r="B2" s="52" t="s">
        <v>0</v>
      </c>
      <c r="C2" s="52" t="s">
        <v>0</v>
      </c>
      <c r="D2" s="52" t="s">
        <v>0</v>
      </c>
      <c r="E2" s="52" t="s">
        <v>0</v>
      </c>
    </row>
    <row r="3" spans="1:5" ht="26.25" x14ac:dyDescent="0.2">
      <c r="A3" s="52" t="s">
        <v>23</v>
      </c>
      <c r="B3" s="52" t="s">
        <v>23</v>
      </c>
      <c r="C3" s="52" t="s">
        <v>23</v>
      </c>
      <c r="D3" s="52" t="s">
        <v>23</v>
      </c>
      <c r="E3" s="52" t="s">
        <v>23</v>
      </c>
    </row>
    <row r="4" spans="1:5" ht="26.25" x14ac:dyDescent="0.2">
      <c r="A4" s="52" t="str">
        <f>+درآمدها!A4</f>
        <v>برای ماه منتهی به 1405/03/31</v>
      </c>
      <c r="B4" s="52" t="s">
        <v>2</v>
      </c>
      <c r="C4" s="52" t="s">
        <v>2</v>
      </c>
      <c r="D4" s="52" t="s">
        <v>2</v>
      </c>
      <c r="E4" s="52" t="s">
        <v>2</v>
      </c>
    </row>
    <row r="5" spans="1:5" ht="26.25" x14ac:dyDescent="0.2">
      <c r="E5" s="26" t="s">
        <v>111</v>
      </c>
    </row>
    <row r="6" spans="1:5" ht="27" thickBot="1" x14ac:dyDescent="0.25">
      <c r="A6" s="53" t="s">
        <v>80</v>
      </c>
      <c r="C6" s="24" t="s">
        <v>25</v>
      </c>
      <c r="E6" s="24" t="s">
        <v>110</v>
      </c>
    </row>
    <row r="7" spans="1:5" ht="27" thickBot="1" x14ac:dyDescent="0.25">
      <c r="A7" s="53" t="s">
        <v>80</v>
      </c>
      <c r="C7" s="24" t="s">
        <v>18</v>
      </c>
      <c r="E7" s="24" t="s">
        <v>18</v>
      </c>
    </row>
    <row r="8" spans="1:5" ht="24" x14ac:dyDescent="0.2">
      <c r="A8" s="27" t="s">
        <v>112</v>
      </c>
      <c r="B8" s="28"/>
      <c r="C8" s="28">
        <v>0</v>
      </c>
      <c r="D8" s="28"/>
      <c r="E8" s="28">
        <v>825000</v>
      </c>
    </row>
    <row r="9" spans="1:5" ht="24.75" thickBot="1" x14ac:dyDescent="0.25">
      <c r="A9" s="27" t="s">
        <v>89</v>
      </c>
      <c r="B9" s="28"/>
      <c r="C9" s="28">
        <v>0</v>
      </c>
      <c r="D9" s="28"/>
      <c r="E9" s="28">
        <v>5854720677</v>
      </c>
    </row>
    <row r="10" spans="1:5" ht="24.75" thickBot="1" x14ac:dyDescent="0.25">
      <c r="A10" s="28" t="s">
        <v>15</v>
      </c>
      <c r="B10" s="28"/>
      <c r="C10" s="29">
        <f>SUM(C8:C9)</f>
        <v>0</v>
      </c>
      <c r="D10" s="28"/>
      <c r="E10" s="29">
        <f>SUM(E8:E9)</f>
        <v>5855545677</v>
      </c>
    </row>
    <row r="11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W72"/>
  <sheetViews>
    <sheetView rightToLeft="1" zoomScale="85" zoomScaleNormal="85" workbookViewId="0">
      <selection activeCell="Y9" sqref="Y9:Y64"/>
    </sheetView>
  </sheetViews>
  <sheetFormatPr defaultRowHeight="18.75" x14ac:dyDescent="0.45"/>
  <cols>
    <col min="1" max="1" width="35.25" style="11" bestFit="1" customWidth="1"/>
    <col min="2" max="2" width="0.875" style="11" customWidth="1"/>
    <col min="3" max="3" width="19.25" style="11" customWidth="1"/>
    <col min="4" max="4" width="0.875" style="11" customWidth="1"/>
    <col min="5" max="5" width="19.25" style="11" customWidth="1"/>
    <col min="6" max="6" width="0.875" style="11" customWidth="1"/>
    <col min="7" max="7" width="19.25" style="11" customWidth="1"/>
    <col min="8" max="8" width="0.875" style="11" customWidth="1"/>
    <col min="9" max="9" width="19.25" style="11" customWidth="1"/>
    <col min="10" max="10" width="0.875" style="11" customWidth="1"/>
    <col min="11" max="11" width="20.125" style="11" customWidth="1"/>
    <col min="12" max="12" width="0.875" style="11" customWidth="1"/>
    <col min="13" max="13" width="19.25" style="11" customWidth="1"/>
    <col min="14" max="14" width="0.875" style="11" customWidth="1"/>
    <col min="15" max="15" width="20.125" style="11" customWidth="1"/>
    <col min="16" max="16" width="0.875" style="11" customWidth="1"/>
    <col min="17" max="17" width="19.25" style="11" customWidth="1"/>
    <col min="18" max="18" width="0.875" style="11" customWidth="1"/>
    <col min="19" max="19" width="20.125" style="11" customWidth="1"/>
    <col min="20" max="20" width="0.875" style="11" customWidth="1"/>
    <col min="21" max="21" width="20.125" style="11" customWidth="1"/>
    <col min="22" max="22" width="0.875" style="11" customWidth="1"/>
    <col min="23" max="23" width="8" style="11" customWidth="1"/>
    <col min="24" max="16384" width="9" style="11"/>
  </cols>
  <sheetData>
    <row r="2" spans="1:23" ht="26.25" x14ac:dyDescent="0.45">
      <c r="A2" s="52" t="str">
        <f>+سهام!A2</f>
        <v>صندوق سرمایه‌گذاری بخشی صنایع مفید - سیمانو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  <c r="J2" s="52" t="s">
        <v>0</v>
      </c>
      <c r="K2" s="52" t="s">
        <v>0</v>
      </c>
      <c r="L2" s="52" t="s">
        <v>0</v>
      </c>
      <c r="M2" s="52" t="s">
        <v>0</v>
      </c>
      <c r="N2" s="52" t="s">
        <v>0</v>
      </c>
      <c r="O2" s="52" t="s">
        <v>0</v>
      </c>
      <c r="P2" s="52" t="s">
        <v>0</v>
      </c>
      <c r="Q2" s="52" t="s">
        <v>0</v>
      </c>
      <c r="R2" s="52" t="s">
        <v>0</v>
      </c>
      <c r="S2" s="52" t="s">
        <v>0</v>
      </c>
      <c r="T2" s="52" t="s">
        <v>0</v>
      </c>
      <c r="U2" s="52" t="s">
        <v>0</v>
      </c>
    </row>
    <row r="3" spans="1:23" ht="26.25" x14ac:dyDescent="0.45">
      <c r="A3" s="52" t="s">
        <v>23</v>
      </c>
      <c r="B3" s="52" t="s">
        <v>23</v>
      </c>
      <c r="C3" s="52" t="s">
        <v>23</v>
      </c>
      <c r="D3" s="52" t="s">
        <v>23</v>
      </c>
      <c r="E3" s="52" t="s">
        <v>23</v>
      </c>
      <c r="F3" s="52" t="s">
        <v>23</v>
      </c>
      <c r="G3" s="52" t="s">
        <v>23</v>
      </c>
      <c r="H3" s="52" t="s">
        <v>23</v>
      </c>
      <c r="I3" s="52" t="s">
        <v>23</v>
      </c>
      <c r="J3" s="52" t="s">
        <v>23</v>
      </c>
      <c r="K3" s="52" t="s">
        <v>23</v>
      </c>
      <c r="L3" s="52" t="s">
        <v>23</v>
      </c>
      <c r="M3" s="52" t="s">
        <v>23</v>
      </c>
      <c r="N3" s="52" t="s">
        <v>23</v>
      </c>
      <c r="O3" s="52" t="s">
        <v>23</v>
      </c>
      <c r="P3" s="52" t="s">
        <v>23</v>
      </c>
      <c r="Q3" s="52" t="s">
        <v>23</v>
      </c>
      <c r="R3" s="52" t="s">
        <v>23</v>
      </c>
      <c r="S3" s="52" t="s">
        <v>23</v>
      </c>
      <c r="T3" s="52" t="s">
        <v>23</v>
      </c>
      <c r="U3" s="52" t="s">
        <v>23</v>
      </c>
    </row>
    <row r="4" spans="1:23" ht="26.25" x14ac:dyDescent="0.45">
      <c r="A4" s="52" t="str">
        <f>+سهام!A4</f>
        <v>برای ماه منتهی به 1405/03/31</v>
      </c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  <c r="H4" s="52" t="s">
        <v>2</v>
      </c>
      <c r="I4" s="52" t="s">
        <v>2</v>
      </c>
      <c r="J4" s="52" t="s">
        <v>2</v>
      </c>
      <c r="K4" s="52" t="s">
        <v>2</v>
      </c>
      <c r="L4" s="52" t="s">
        <v>2</v>
      </c>
      <c r="M4" s="52" t="s">
        <v>2</v>
      </c>
      <c r="N4" s="52" t="s">
        <v>2</v>
      </c>
      <c r="O4" s="52" t="s">
        <v>2</v>
      </c>
      <c r="P4" s="52" t="s">
        <v>2</v>
      </c>
      <c r="Q4" s="52" t="s">
        <v>2</v>
      </c>
      <c r="R4" s="52" t="s">
        <v>2</v>
      </c>
      <c r="S4" s="52" t="s">
        <v>2</v>
      </c>
      <c r="T4" s="52" t="s">
        <v>2</v>
      </c>
      <c r="U4" s="52" t="s">
        <v>2</v>
      </c>
    </row>
    <row r="6" spans="1:23" ht="27" thickBot="1" x14ac:dyDescent="0.5">
      <c r="A6" s="53" t="s">
        <v>3</v>
      </c>
      <c r="C6" s="53" t="s">
        <v>25</v>
      </c>
      <c r="D6" s="53" t="s">
        <v>25</v>
      </c>
      <c r="E6" s="53" t="s">
        <v>25</v>
      </c>
      <c r="F6" s="53" t="s">
        <v>25</v>
      </c>
      <c r="G6" s="53" t="s">
        <v>25</v>
      </c>
      <c r="H6" s="53" t="s">
        <v>25</v>
      </c>
      <c r="I6" s="53" t="s">
        <v>25</v>
      </c>
      <c r="J6" s="53" t="s">
        <v>25</v>
      </c>
      <c r="K6" s="53" t="s">
        <v>25</v>
      </c>
      <c r="M6" s="53" t="s">
        <v>26</v>
      </c>
      <c r="N6" s="53" t="s">
        <v>26</v>
      </c>
      <c r="O6" s="53" t="s">
        <v>26</v>
      </c>
      <c r="P6" s="53" t="s">
        <v>26</v>
      </c>
      <c r="Q6" s="53" t="s">
        <v>26</v>
      </c>
      <c r="R6" s="53" t="s">
        <v>26</v>
      </c>
      <c r="S6" s="53" t="s">
        <v>26</v>
      </c>
      <c r="T6" s="53" t="s">
        <v>26</v>
      </c>
      <c r="U6" s="53" t="s">
        <v>26</v>
      </c>
    </row>
    <row r="7" spans="1:23" ht="27" thickBot="1" x14ac:dyDescent="0.5">
      <c r="A7" s="53" t="s">
        <v>3</v>
      </c>
      <c r="C7" s="24" t="s">
        <v>41</v>
      </c>
      <c r="E7" s="24" t="s">
        <v>42</v>
      </c>
      <c r="G7" s="24" t="s">
        <v>43</v>
      </c>
      <c r="I7" s="24" t="s">
        <v>18</v>
      </c>
      <c r="K7" s="24" t="s">
        <v>44</v>
      </c>
      <c r="M7" s="24" t="s">
        <v>41</v>
      </c>
      <c r="O7" s="24" t="s">
        <v>42</v>
      </c>
      <c r="Q7" s="24" t="s">
        <v>43</v>
      </c>
      <c r="S7" s="24" t="s">
        <v>18</v>
      </c>
      <c r="U7" s="24" t="s">
        <v>44</v>
      </c>
    </row>
    <row r="8" spans="1:23" ht="21" x14ac:dyDescent="0.55000000000000004">
      <c r="A8" s="25" t="s">
        <v>86</v>
      </c>
      <c r="C8" s="7">
        <f>IFERROR(VLOOKUP(A8,'درآمد سود سهام'!A:S,13,0),0)</f>
        <v>14978272349</v>
      </c>
      <c r="D8" s="7"/>
      <c r="E8" s="7">
        <f>IFERROR(VLOOKUP(A8,'درآمد ناشی از تغییر قیمت اوراق'!A:Q,9,0),0)</f>
        <v>38011389574</v>
      </c>
      <c r="F8" s="7"/>
      <c r="G8" s="7">
        <f>IFERROR(VLOOKUP(A8,'درآمد ناشی از فروش'!A:Q,9,0),0)</f>
        <v>0</v>
      </c>
      <c r="H8" s="7"/>
      <c r="I8" s="7">
        <f>+G8+E8+C8</f>
        <v>52989661923</v>
      </c>
      <c r="J8" s="7"/>
      <c r="K8" s="1">
        <f>+I8/$I$71</f>
        <v>4.5964888023000954E-3</v>
      </c>
      <c r="L8" s="7"/>
      <c r="M8" s="7">
        <f>IFERROR(VLOOKUP(A8,'درآمد سود سهام'!A:S,19,0),0)</f>
        <v>14978272349</v>
      </c>
      <c r="N8" s="7"/>
      <c r="O8" s="7">
        <f>IFERROR(VLOOKUP(A8,'درآمد ناشی از تغییر قیمت اوراق'!A:Q,17,0),0)</f>
        <v>8984510251</v>
      </c>
      <c r="P8" s="7"/>
      <c r="Q8" s="7">
        <f>IFERROR(VLOOKUP(A8,'درآمد ناشی از فروش'!A:Q,17,0),0)</f>
        <v>-1191266599</v>
      </c>
      <c r="R8" s="7"/>
      <c r="S8" s="7">
        <f>+Q8+O8+M8</f>
        <v>22771516001</v>
      </c>
      <c r="T8" s="7"/>
      <c r="U8" s="1">
        <f>+S8/$S$71</f>
        <v>2.3710196783028226E-3</v>
      </c>
    </row>
    <row r="9" spans="1:23" ht="21" x14ac:dyDescent="0.55000000000000004">
      <c r="A9" s="25" t="s">
        <v>53</v>
      </c>
      <c r="C9" s="7">
        <f>IFERROR(VLOOKUP(A9,'درآمد سود سهام'!A:S,13,0),0)</f>
        <v>0</v>
      </c>
      <c r="D9" s="7"/>
      <c r="E9" s="7">
        <f>IFERROR(VLOOKUP(A9,'درآمد ناشی از تغییر قیمت اوراق'!A:Q,9,0),0)</f>
        <v>138502039720</v>
      </c>
      <c r="F9" s="7"/>
      <c r="G9" s="7">
        <f>IFERROR(VLOOKUP(A9,'درآمد ناشی از فروش'!A:Q,9,0),0)</f>
        <v>0</v>
      </c>
      <c r="H9" s="7"/>
      <c r="I9" s="7">
        <f t="shared" ref="I9:I69" si="0">+G9+E9+C9</f>
        <v>138502039720</v>
      </c>
      <c r="J9" s="7"/>
      <c r="K9" s="1">
        <f>+I9/$I$71</f>
        <v>1.2014099572739087E-2</v>
      </c>
      <c r="L9" s="7"/>
      <c r="M9" s="7">
        <f>IFERROR(VLOOKUP(A9,'درآمد سود سهام'!A:S,19,0),0)</f>
        <v>0</v>
      </c>
      <c r="N9" s="7"/>
      <c r="O9" s="7">
        <f>IFERROR(VLOOKUP(A9,'درآمد ناشی از تغییر قیمت اوراق'!A:Q,17,0),0)</f>
        <v>54740612838</v>
      </c>
      <c r="P9" s="7"/>
      <c r="Q9" s="7">
        <f>IFERROR(VLOOKUP(A9,'درآمد ناشی از فروش'!A:Q,17,0),0)</f>
        <v>-3619627835</v>
      </c>
      <c r="R9" s="7"/>
      <c r="S9" s="7">
        <f t="shared" ref="S9:S70" si="1">+Q9+O9+M9</f>
        <v>51120985003</v>
      </c>
      <c r="T9" s="7"/>
      <c r="U9" s="1">
        <f>+S9/$S$71</f>
        <v>5.3228279316587289E-3</v>
      </c>
    </row>
    <row r="10" spans="1:23" ht="21" x14ac:dyDescent="0.55000000000000004">
      <c r="A10" s="25" t="s">
        <v>100</v>
      </c>
      <c r="C10" s="7">
        <f>IFERROR(VLOOKUP(A10,'درآمد سود سهام'!A:S,13,0),0)</f>
        <v>0</v>
      </c>
      <c r="D10" s="7"/>
      <c r="E10" s="7">
        <f>IFERROR(VLOOKUP(A10,'درآمد ناشی از تغییر قیمت اوراق'!A:Q,9,0),0)</f>
        <v>194638666787</v>
      </c>
      <c r="F10" s="7"/>
      <c r="G10" s="7">
        <f>IFERROR(VLOOKUP(A10,'درآمد ناشی از فروش'!A:Q,9,0),0)</f>
        <v>0</v>
      </c>
      <c r="H10" s="7"/>
      <c r="I10" s="7">
        <f t="shared" si="0"/>
        <v>194638666787</v>
      </c>
      <c r="J10" s="7"/>
      <c r="K10" s="1">
        <f>+I10/$I$71</f>
        <v>1.6883565962000278E-2</v>
      </c>
      <c r="L10" s="7"/>
      <c r="M10" s="7">
        <f>IFERROR(VLOOKUP(A10,'درآمد سود سهام'!A:S,19,0),0)</f>
        <v>71704230755</v>
      </c>
      <c r="N10" s="7"/>
      <c r="O10" s="7">
        <f>IFERROR(VLOOKUP(A10,'درآمد ناشی از تغییر قیمت اوراق'!A:Q,17,0),0)</f>
        <v>211888320424</v>
      </c>
      <c r="P10" s="7"/>
      <c r="Q10" s="7">
        <f>IFERROR(VLOOKUP(A10,'درآمد ناشی از فروش'!A:Q,17,0),0)</f>
        <v>0</v>
      </c>
      <c r="R10" s="7"/>
      <c r="S10" s="7">
        <f t="shared" si="1"/>
        <v>283592551179</v>
      </c>
      <c r="T10" s="7"/>
      <c r="U10" s="1">
        <f>+S10/$S$71</f>
        <v>2.9528272049870595E-2</v>
      </c>
    </row>
    <row r="11" spans="1:23" s="4" customFormat="1" ht="21" x14ac:dyDescent="0.55000000000000004">
      <c r="A11" s="25" t="s">
        <v>51</v>
      </c>
      <c r="C11" s="7">
        <f>IFERROR(VLOOKUP(A11,'درآمد سود سهام'!A:S,13,0),0)</f>
        <v>16772039236</v>
      </c>
      <c r="E11" s="7">
        <f>IFERROR(VLOOKUP(A11,'درآمد ناشی از تغییر قیمت اوراق'!A:Q,9,0),0)</f>
        <v>16241815561</v>
      </c>
      <c r="G11" s="7">
        <f>IFERROR(VLOOKUP(A11,'درآمد ناشی از فروش'!A:Q,9,0),0)</f>
        <v>0</v>
      </c>
      <c r="I11" s="7">
        <f t="shared" si="0"/>
        <v>33013854797</v>
      </c>
      <c r="K11" s="1">
        <f>+I11/$I$71</f>
        <v>2.8637248925210846E-3</v>
      </c>
      <c r="M11" s="7">
        <f>IFERROR(VLOOKUP(A11,'درآمد سود سهام'!A:S,19,0),0)</f>
        <v>16772039236</v>
      </c>
      <c r="O11" s="7">
        <f>IFERROR(VLOOKUP(A11,'درآمد ناشی از تغییر قیمت اوراق'!A:Q,17,0),0)</f>
        <v>-343182202</v>
      </c>
      <c r="Q11" s="7">
        <f>IFERROR(VLOOKUP(A11,'درآمد ناشی از فروش'!A:Q,17,0),0)</f>
        <v>0</v>
      </c>
      <c r="S11" s="7">
        <f t="shared" si="1"/>
        <v>16428857034</v>
      </c>
      <c r="T11" s="7"/>
      <c r="U11" s="1">
        <f>+S11/$S$71</f>
        <v>1.7106082580504141E-3</v>
      </c>
      <c r="W11" s="11"/>
    </row>
    <row r="12" spans="1:23" ht="21" x14ac:dyDescent="0.55000000000000004">
      <c r="A12" s="25" t="s">
        <v>57</v>
      </c>
      <c r="C12" s="7">
        <f>IFERROR(VLOOKUP(A12,'درآمد سود سهام'!A:S,13,0),0)</f>
        <v>0</v>
      </c>
      <c r="D12" s="7"/>
      <c r="E12" s="7">
        <f>IFERROR(VLOOKUP(A12,'درآمد ناشی از تغییر قیمت اوراق'!A:Q,9,0),0)</f>
        <v>36977496715</v>
      </c>
      <c r="F12" s="7"/>
      <c r="G12" s="7">
        <f>IFERROR(VLOOKUP(A12,'درآمد ناشی از فروش'!A:Q,9,0),0)</f>
        <v>0</v>
      </c>
      <c r="H12" s="7"/>
      <c r="I12" s="7">
        <f t="shared" si="0"/>
        <v>36977496715</v>
      </c>
      <c r="J12" s="7"/>
      <c r="K12" s="1">
        <f>+I12/$I$71</f>
        <v>3.2075435739629156E-3</v>
      </c>
      <c r="L12" s="7"/>
      <c r="M12" s="7">
        <f>IFERROR(VLOOKUP(A12,'درآمد سود سهام'!A:S,19,0),0)</f>
        <v>0</v>
      </c>
      <c r="N12" s="7"/>
      <c r="O12" s="7">
        <f>IFERROR(VLOOKUP(A12,'درآمد ناشی از تغییر قیمت اوراق'!A:Q,17,0),0)</f>
        <v>28096256908</v>
      </c>
      <c r="P12" s="7"/>
      <c r="Q12" s="7">
        <f>IFERROR(VLOOKUP(A12,'درآمد ناشی از فروش'!A:Q,17,0),0)</f>
        <v>-549376139</v>
      </c>
      <c r="R12" s="7"/>
      <c r="S12" s="7">
        <f t="shared" si="1"/>
        <v>27546880769</v>
      </c>
      <c r="T12" s="7"/>
      <c r="U12" s="1">
        <f>+S12/$S$71</f>
        <v>2.8682410242819294E-3</v>
      </c>
    </row>
    <row r="13" spans="1:23" ht="21" x14ac:dyDescent="0.55000000000000004">
      <c r="A13" s="25" t="s">
        <v>62</v>
      </c>
      <c r="C13" s="7">
        <f>IFERROR(VLOOKUP(A13,'درآمد سود سهام'!A:S,13,0),0)</f>
        <v>0</v>
      </c>
      <c r="D13" s="7"/>
      <c r="E13" s="7">
        <f>IFERROR(VLOOKUP(A13,'درآمد ناشی از تغییر قیمت اوراق'!A:Q,9,0),0)</f>
        <v>1358684409341</v>
      </c>
      <c r="F13" s="7"/>
      <c r="G13" s="7">
        <f>IFERROR(VLOOKUP(A13,'درآمد ناشی از فروش'!A:Q,9,0),0)</f>
        <v>0</v>
      </c>
      <c r="H13" s="7"/>
      <c r="I13" s="7">
        <f t="shared" si="0"/>
        <v>1358684409341</v>
      </c>
      <c r="J13" s="7"/>
      <c r="K13" s="1">
        <f>+I13/$I$71</f>
        <v>0.11785652987313974</v>
      </c>
      <c r="L13" s="7"/>
      <c r="M13" s="7">
        <f>IFERROR(VLOOKUP(A13,'درآمد سود سهام'!A:S,19,0),0)</f>
        <v>0</v>
      </c>
      <c r="N13" s="7"/>
      <c r="O13" s="7">
        <f>IFERROR(VLOOKUP(A13,'درآمد ناشی از تغییر قیمت اوراق'!A:Q,17,0),0)</f>
        <v>1101331889881</v>
      </c>
      <c r="P13" s="7"/>
      <c r="Q13" s="7">
        <f>IFERROR(VLOOKUP(A13,'درآمد ناشی از فروش'!A:Q,17,0),0)</f>
        <v>-19885097555</v>
      </c>
      <c r="R13" s="7"/>
      <c r="S13" s="7">
        <f t="shared" si="1"/>
        <v>1081446792326</v>
      </c>
      <c r="T13" s="7"/>
      <c r="U13" s="1">
        <f>+S13/$S$71</f>
        <v>0.11260258761558999</v>
      </c>
    </row>
    <row r="14" spans="1:23" ht="21" x14ac:dyDescent="0.55000000000000004">
      <c r="A14" s="25" t="s">
        <v>59</v>
      </c>
      <c r="C14" s="7">
        <f>IFERROR(VLOOKUP(A14,'درآمد سود سهام'!A:S,13,0),0)</f>
        <v>0</v>
      </c>
      <c r="D14" s="7"/>
      <c r="E14" s="7">
        <f>IFERROR(VLOOKUP(A14,'درآمد ناشی از تغییر قیمت اوراق'!A:Q,9,0),0)</f>
        <v>350271310000</v>
      </c>
      <c r="F14" s="7"/>
      <c r="G14" s="7">
        <f>IFERROR(VLOOKUP(A14,'درآمد ناشی از فروش'!A:Q,9,0),0)</f>
        <v>0</v>
      </c>
      <c r="H14" s="7"/>
      <c r="I14" s="7">
        <f t="shared" si="0"/>
        <v>350271310000</v>
      </c>
      <c r="J14" s="7"/>
      <c r="K14" s="1">
        <f>+I14/$I$71</f>
        <v>3.0383627593652599E-2</v>
      </c>
      <c r="L14" s="7"/>
      <c r="M14" s="7">
        <f>IFERROR(VLOOKUP(A14,'درآمد سود سهام'!A:S,19,0),0)</f>
        <v>0</v>
      </c>
      <c r="N14" s="7"/>
      <c r="O14" s="7">
        <f>IFERROR(VLOOKUP(A14,'درآمد ناشی از تغییر قیمت اوراق'!A:Q,17,0),0)</f>
        <v>212742688000</v>
      </c>
      <c r="P14" s="7"/>
      <c r="Q14" s="7">
        <f>IFERROR(VLOOKUP(A14,'درآمد ناشی از فروش'!A:Q,17,0),0)</f>
        <v>0</v>
      </c>
      <c r="R14" s="7"/>
      <c r="S14" s="7">
        <f t="shared" si="1"/>
        <v>212742688000</v>
      </c>
      <c r="T14" s="7"/>
      <c r="U14" s="1">
        <f>+S14/$S$71</f>
        <v>2.2151230495189099E-2</v>
      </c>
    </row>
    <row r="15" spans="1:23" ht="21" x14ac:dyDescent="0.55000000000000004">
      <c r="A15" s="25" t="s">
        <v>61</v>
      </c>
      <c r="C15" s="7">
        <f>IFERROR(VLOOKUP(A15,'درآمد سود سهام'!A:S,13,0),0)</f>
        <v>24393483146</v>
      </c>
      <c r="D15" s="7"/>
      <c r="E15" s="7">
        <f>IFERROR(VLOOKUP(A15,'درآمد ناشی از تغییر قیمت اوراق'!A:Q,9,0),0)</f>
        <v>37291491140</v>
      </c>
      <c r="F15" s="7"/>
      <c r="G15" s="7">
        <f>IFERROR(VLOOKUP(A15,'درآمد ناشی از فروش'!A:Q,9,0),0)</f>
        <v>0</v>
      </c>
      <c r="H15" s="7"/>
      <c r="I15" s="7">
        <f t="shared" si="0"/>
        <v>61684974286</v>
      </c>
      <c r="J15" s="7"/>
      <c r="K15" s="1">
        <f>+I15/$I$71</f>
        <v>5.350747358754163E-3</v>
      </c>
      <c r="L15" s="7"/>
      <c r="M15" s="7">
        <f>IFERROR(VLOOKUP(A15,'درآمد سود سهام'!A:S,19,0),0)</f>
        <v>24393483146</v>
      </c>
      <c r="N15" s="7"/>
      <c r="O15" s="7">
        <f>IFERROR(VLOOKUP(A15,'درآمد ناشی از تغییر قیمت اوراق'!A:Q,17,0),0)</f>
        <v>17592790275</v>
      </c>
      <c r="P15" s="7"/>
      <c r="Q15" s="7">
        <f>IFERROR(VLOOKUP(A15,'درآمد ناشی از فروش'!A:Q,17,0),0)</f>
        <v>-993113763</v>
      </c>
      <c r="R15" s="7"/>
      <c r="S15" s="7">
        <f t="shared" si="1"/>
        <v>40993159658</v>
      </c>
      <c r="T15" s="7"/>
      <c r="U15" s="1">
        <f>+S15/$S$71</f>
        <v>4.2682967713111022E-3</v>
      </c>
    </row>
    <row r="16" spans="1:23" ht="21" x14ac:dyDescent="0.55000000000000004">
      <c r="A16" s="25" t="s">
        <v>71</v>
      </c>
      <c r="C16" s="7">
        <f>IFERROR(VLOOKUP(A16,'درآمد سود سهام'!A:S,13,0),0)</f>
        <v>177322695035</v>
      </c>
      <c r="D16" s="7"/>
      <c r="E16" s="7">
        <f>IFERROR(VLOOKUP(A16,'درآمد ناشی از تغییر قیمت اوراق'!A:Q,9,0),0)</f>
        <v>340472643750</v>
      </c>
      <c r="F16" s="7"/>
      <c r="G16" s="7">
        <f>IFERROR(VLOOKUP(A16,'درآمد ناشی از فروش'!A:Q,9,0),0)</f>
        <v>0</v>
      </c>
      <c r="H16" s="7"/>
      <c r="I16" s="7">
        <f t="shared" si="0"/>
        <v>517795338785</v>
      </c>
      <c r="J16" s="7"/>
      <c r="K16" s="1">
        <f>+I16/$I$71</f>
        <v>4.4915185155680104E-2</v>
      </c>
      <c r="L16" s="7"/>
      <c r="M16" s="7">
        <f>IFERROR(VLOOKUP(A16,'درآمد سود سهام'!A:S,19,0),0)</f>
        <v>177322695035</v>
      </c>
      <c r="N16" s="7"/>
      <c r="O16" s="7">
        <f>IFERROR(VLOOKUP(A16,'درآمد ناشی از تغییر قیمت اوراق'!A:Q,17,0),0)</f>
        <v>301922954250</v>
      </c>
      <c r="P16" s="7"/>
      <c r="Q16" s="7">
        <f>IFERROR(VLOOKUP(A16,'درآمد ناشی از فروش'!A:Q,17,0),0)</f>
        <v>0</v>
      </c>
      <c r="R16" s="7"/>
      <c r="S16" s="7">
        <f t="shared" si="1"/>
        <v>479245649285</v>
      </c>
      <c r="T16" s="7"/>
      <c r="U16" s="1">
        <f>+S16/$S$71</f>
        <v>4.9900097347310907E-2</v>
      </c>
    </row>
    <row r="17" spans="1:21" ht="21" x14ac:dyDescent="0.55000000000000004">
      <c r="A17" s="25" t="s">
        <v>72</v>
      </c>
      <c r="C17" s="7">
        <f>IFERROR(VLOOKUP(A17,'درآمد سود سهام'!A:S,13,0),0)</f>
        <v>0</v>
      </c>
      <c r="D17" s="7"/>
      <c r="E17" s="7">
        <f>IFERROR(VLOOKUP(A17,'درآمد ناشی از تغییر قیمت اوراق'!A:Q,9,0),0)</f>
        <v>182829982130</v>
      </c>
      <c r="F17" s="7"/>
      <c r="G17" s="7">
        <f>IFERROR(VLOOKUP(A17,'درآمد ناشی از فروش'!A:Q,9,0),0)</f>
        <v>0</v>
      </c>
      <c r="H17" s="7"/>
      <c r="I17" s="7">
        <f t="shared" si="0"/>
        <v>182829982130</v>
      </c>
      <c r="J17" s="7"/>
      <c r="K17" s="1">
        <f>+I17/$I$71</f>
        <v>1.5859243767330188E-2</v>
      </c>
      <c r="L17" s="7"/>
      <c r="M17" s="7">
        <f>IFERROR(VLOOKUP(A17,'درآمد سود سهام'!A:S,19,0),0)</f>
        <v>46814774432</v>
      </c>
      <c r="N17" s="7"/>
      <c r="O17" s="7">
        <f>IFERROR(VLOOKUP(A17,'درآمد ناشی از تغییر قیمت اوراق'!A:Q,17,0),0)</f>
        <v>150636057858</v>
      </c>
      <c r="P17" s="7"/>
      <c r="Q17" s="7">
        <f>IFERROR(VLOOKUP(A17,'درآمد ناشی از فروش'!A:Q,17,0),0)</f>
        <v>-1380463923</v>
      </c>
      <c r="R17" s="7"/>
      <c r="S17" s="7">
        <f t="shared" si="1"/>
        <v>196070368367</v>
      </c>
      <c r="T17" s="7"/>
      <c r="U17" s="1">
        <f>+S17/$S$71</f>
        <v>2.0415272382823566E-2</v>
      </c>
    </row>
    <row r="18" spans="1:21" ht="21" x14ac:dyDescent="0.55000000000000004">
      <c r="A18" s="25" t="s">
        <v>76</v>
      </c>
      <c r="C18" s="7">
        <f>IFERROR(VLOOKUP(A18,'درآمد سود سهام'!A:S,13,0),0)</f>
        <v>0</v>
      </c>
      <c r="D18" s="7"/>
      <c r="E18" s="7">
        <f>IFERROR(VLOOKUP(A18,'درآمد ناشی از تغییر قیمت اوراق'!A:Q,9,0),0)</f>
        <v>387283409676</v>
      </c>
      <c r="F18" s="7"/>
      <c r="G18" s="7">
        <f>IFERROR(VLOOKUP(A18,'درآمد ناشی از فروش'!A:Q,9,0),0)</f>
        <v>0</v>
      </c>
      <c r="H18" s="7"/>
      <c r="I18" s="7">
        <f t="shared" si="0"/>
        <v>387283409676</v>
      </c>
      <c r="J18" s="7"/>
      <c r="K18" s="1">
        <f>+I18/$I$71</f>
        <v>3.3594172736544074E-2</v>
      </c>
      <c r="L18" s="7"/>
      <c r="M18" s="7">
        <f>IFERROR(VLOOKUP(A18,'درآمد سود سهام'!A:S,19,0),0)</f>
        <v>126709377000</v>
      </c>
      <c r="N18" s="7"/>
      <c r="O18" s="7">
        <f>IFERROR(VLOOKUP(A18,'درآمد ناشی از تغییر قیمت اوراق'!A:Q,17,0),0)</f>
        <v>242830584580</v>
      </c>
      <c r="P18" s="7"/>
      <c r="Q18" s="7">
        <f>IFERROR(VLOOKUP(A18,'درآمد ناشی از فروش'!A:Q,17,0),0)</f>
        <v>-13546020048</v>
      </c>
      <c r="R18" s="7"/>
      <c r="S18" s="7">
        <f t="shared" si="1"/>
        <v>355993941532</v>
      </c>
      <c r="T18" s="7"/>
      <c r="U18" s="1">
        <f>+S18/$S$71</f>
        <v>3.7066861981955419E-2</v>
      </c>
    </row>
    <row r="19" spans="1:21" ht="21" x14ac:dyDescent="0.55000000000000004">
      <c r="A19" s="25" t="s">
        <v>63</v>
      </c>
      <c r="C19" s="7">
        <f>IFERROR(VLOOKUP(A19,'درآمد سود سهام'!A:S,13,0),0)</f>
        <v>0</v>
      </c>
      <c r="D19" s="7"/>
      <c r="E19" s="7">
        <f>IFERROR(VLOOKUP(A19,'درآمد ناشی از تغییر قیمت اوراق'!A:Q,9,0),0)</f>
        <v>60196197350</v>
      </c>
      <c r="F19" s="7"/>
      <c r="G19" s="7">
        <f>IFERROR(VLOOKUP(A19,'درآمد ناشی از فروش'!A:Q,9,0),0)</f>
        <v>0</v>
      </c>
      <c r="H19" s="7"/>
      <c r="I19" s="7">
        <f t="shared" si="0"/>
        <v>60196197350</v>
      </c>
      <c r="J19" s="7"/>
      <c r="K19" s="1">
        <f>+I19/$I$71</f>
        <v>5.2216061967405138E-3</v>
      </c>
      <c r="L19" s="7"/>
      <c r="M19" s="7">
        <f>IFERROR(VLOOKUP(A19,'درآمد سود سهام'!A:S,19,0),0)</f>
        <v>0</v>
      </c>
      <c r="N19" s="7"/>
      <c r="O19" s="7">
        <f>IFERROR(VLOOKUP(A19,'درآمد ناشی از تغییر قیمت اوراق'!A:Q,17,0),0)</f>
        <v>66684267069</v>
      </c>
      <c r="P19" s="7"/>
      <c r="Q19" s="7">
        <f>IFERROR(VLOOKUP(A19,'درآمد ناشی از فروش'!A:Q,17,0),0)</f>
        <v>60978477</v>
      </c>
      <c r="R19" s="7"/>
      <c r="S19" s="7">
        <f t="shared" si="1"/>
        <v>66745245546</v>
      </c>
      <c r="T19" s="7"/>
      <c r="U19" s="1">
        <f>+S19/$S$71</f>
        <v>6.9496598564526913E-3</v>
      </c>
    </row>
    <row r="20" spans="1:21" ht="21" x14ac:dyDescent="0.55000000000000004">
      <c r="A20" s="25" t="s">
        <v>73</v>
      </c>
      <c r="C20" s="7">
        <f>IFERROR(VLOOKUP(A20,'درآمد سود سهام'!A:S,13,0),0)</f>
        <v>154917816668</v>
      </c>
      <c r="D20" s="7"/>
      <c r="E20" s="7">
        <f>IFERROR(VLOOKUP(A20,'درآمد ناشی از تغییر قیمت اوراق'!A:Q,9,0),0)</f>
        <v>218906093326</v>
      </c>
      <c r="F20" s="7"/>
      <c r="G20" s="7">
        <f>IFERROR(VLOOKUP(A20,'درآمد ناشی از فروش'!A:Q,9,0),0)</f>
        <v>0</v>
      </c>
      <c r="H20" s="7"/>
      <c r="I20" s="7">
        <f t="shared" si="0"/>
        <v>373823909994</v>
      </c>
      <c r="J20" s="7"/>
      <c r="K20" s="1">
        <f>+I20/$I$71</f>
        <v>3.2426653689852029E-2</v>
      </c>
      <c r="L20" s="7"/>
      <c r="M20" s="7">
        <f>IFERROR(VLOOKUP(A20,'درآمد سود سهام'!A:S,19,0),0)</f>
        <v>154917816668</v>
      </c>
      <c r="N20" s="7"/>
      <c r="O20" s="7">
        <f>IFERROR(VLOOKUP(A20,'درآمد ناشی از تغییر قیمت اوراق'!A:Q,17,0),0)</f>
        <v>255073571388</v>
      </c>
      <c r="P20" s="7"/>
      <c r="Q20" s="7">
        <f>IFERROR(VLOOKUP(A20,'درآمد ناشی از فروش'!A:Q,17,0),0)</f>
        <v>-6655911216</v>
      </c>
      <c r="R20" s="7"/>
      <c r="S20" s="7">
        <f t="shared" si="1"/>
        <v>403335476840</v>
      </c>
      <c r="T20" s="7"/>
      <c r="U20" s="1">
        <f>+S20/$S$71</f>
        <v>4.1996165406962639E-2</v>
      </c>
    </row>
    <row r="21" spans="1:21" ht="21" x14ac:dyDescent="0.55000000000000004">
      <c r="A21" s="25" t="s">
        <v>75</v>
      </c>
      <c r="C21" s="7">
        <f>IFERROR(VLOOKUP(A21,'درآمد سود سهام'!A:S,13,0),0)</f>
        <v>0</v>
      </c>
      <c r="D21" s="7"/>
      <c r="E21" s="7">
        <f>IFERROR(VLOOKUP(A21,'درآمد ناشی از تغییر قیمت اوراق'!A:Q,9,0),0)</f>
        <v>344712648770</v>
      </c>
      <c r="F21" s="7"/>
      <c r="G21" s="7">
        <f>IFERROR(VLOOKUP(A21,'درآمد ناشی از فروش'!A:Q,9,0),0)</f>
        <v>0</v>
      </c>
      <c r="H21" s="7"/>
      <c r="I21" s="7">
        <f t="shared" si="0"/>
        <v>344712648770</v>
      </c>
      <c r="J21" s="7"/>
      <c r="K21" s="1">
        <f>+I21/$I$71</f>
        <v>2.990145195462697E-2</v>
      </c>
      <c r="L21" s="7"/>
      <c r="M21" s="7">
        <f>IFERROR(VLOOKUP(A21,'درآمد سود سهام'!A:S,19,0),0)</f>
        <v>0</v>
      </c>
      <c r="N21" s="7"/>
      <c r="O21" s="7">
        <f>IFERROR(VLOOKUP(A21,'درآمد ناشی از تغییر قیمت اوراق'!A:Q,17,0),0)</f>
        <v>315530427194</v>
      </c>
      <c r="P21" s="7"/>
      <c r="Q21" s="7">
        <f>IFERROR(VLOOKUP(A21,'درآمد ناشی از فروش'!A:Q,17,0),0)</f>
        <v>-2730354397</v>
      </c>
      <c r="R21" s="7"/>
      <c r="S21" s="7">
        <f t="shared" si="1"/>
        <v>312800072797</v>
      </c>
      <c r="T21" s="7"/>
      <c r="U21" s="1">
        <f>+S21/$S$71</f>
        <v>3.2569422604260205E-2</v>
      </c>
    </row>
    <row r="22" spans="1:21" ht="21" x14ac:dyDescent="0.55000000000000004">
      <c r="A22" s="25" t="s">
        <v>55</v>
      </c>
      <c r="C22" s="7">
        <f>IFERROR(VLOOKUP(A22,'درآمد سود سهام'!A:S,13,0),0)</f>
        <v>148846155696</v>
      </c>
      <c r="D22" s="7"/>
      <c r="E22" s="7">
        <f>IFERROR(VLOOKUP(A22,'درآمد ناشی از تغییر قیمت اوراق'!A:Q,9,0),0)</f>
        <v>-5064824</v>
      </c>
      <c r="F22" s="7"/>
      <c r="G22" s="7">
        <f>IFERROR(VLOOKUP(A22,'درآمد ناشی از فروش'!A:Q,9,0),0)</f>
        <v>0</v>
      </c>
      <c r="H22" s="7"/>
      <c r="I22" s="7">
        <f t="shared" si="0"/>
        <v>148841090872</v>
      </c>
      <c r="J22" s="7"/>
      <c r="K22" s="1">
        <f>+I22/$I$71</f>
        <v>1.2910941166399993E-2</v>
      </c>
      <c r="L22" s="7"/>
      <c r="M22" s="7">
        <f>IFERROR(VLOOKUP(A22,'درآمد سود سهام'!A:S,19,0),0)</f>
        <v>148846155696</v>
      </c>
      <c r="N22" s="7"/>
      <c r="O22" s="7">
        <f>IFERROR(VLOOKUP(A22,'درآمد ناشی از تغییر قیمت اوراق'!A:Q,17,0),0)</f>
        <v>178044987356</v>
      </c>
      <c r="P22" s="7"/>
      <c r="Q22" s="7">
        <f>IFERROR(VLOOKUP(A22,'درآمد ناشی از فروش'!A:Q,17,0),0)</f>
        <v>-3276214278</v>
      </c>
      <c r="R22" s="7"/>
      <c r="S22" s="7">
        <f t="shared" si="1"/>
        <v>323614928774</v>
      </c>
      <c r="T22" s="7"/>
      <c r="U22" s="1">
        <f>+S22/$S$71</f>
        <v>3.3695488885413905E-2</v>
      </c>
    </row>
    <row r="23" spans="1:21" ht="21" x14ac:dyDescent="0.55000000000000004">
      <c r="A23" s="25" t="s">
        <v>58</v>
      </c>
      <c r="C23" s="7">
        <f>IFERROR(VLOOKUP(A23,'درآمد سود سهام'!A:S,13,0),0)</f>
        <v>0</v>
      </c>
      <c r="D23" s="7"/>
      <c r="E23" s="7">
        <f>IFERROR(VLOOKUP(A23,'درآمد ناشی از تغییر قیمت اوراق'!A:Q,9,0),0)</f>
        <v>602415757179</v>
      </c>
      <c r="F23" s="7"/>
      <c r="G23" s="7">
        <f>IFERROR(VLOOKUP(A23,'درآمد ناشی از فروش'!A:Q,9,0),0)</f>
        <v>0</v>
      </c>
      <c r="H23" s="7"/>
      <c r="I23" s="7">
        <f t="shared" si="0"/>
        <v>602415757179</v>
      </c>
      <c r="J23" s="7"/>
      <c r="K23" s="1">
        <f>+I23/$I$71</f>
        <v>5.2255424581233868E-2</v>
      </c>
      <c r="L23" s="7"/>
      <c r="M23" s="7">
        <f>IFERROR(VLOOKUP(A23,'درآمد سود سهام'!A:S,19,0),0)</f>
        <v>0</v>
      </c>
      <c r="N23" s="7"/>
      <c r="O23" s="7">
        <f>IFERROR(VLOOKUP(A23,'درآمد ناشی از تغییر قیمت اوراق'!A:Q,17,0),0)</f>
        <v>771924248984</v>
      </c>
      <c r="P23" s="7"/>
      <c r="Q23" s="7">
        <f>IFERROR(VLOOKUP(A23,'درآمد ناشی از فروش'!A:Q,17,0),0)</f>
        <v>-1964198379</v>
      </c>
      <c r="R23" s="7"/>
      <c r="S23" s="7">
        <f t="shared" si="1"/>
        <v>769960050605</v>
      </c>
      <c r="T23" s="7"/>
      <c r="U23" s="1">
        <f>+S23/$S$71</f>
        <v>8.0169911893934603E-2</v>
      </c>
    </row>
    <row r="24" spans="1:21" ht="21" x14ac:dyDescent="0.55000000000000004">
      <c r="A24" s="25" t="s">
        <v>70</v>
      </c>
      <c r="C24" s="7">
        <f>IFERROR(VLOOKUP(A24,'درآمد سود سهام'!A:S,13,0),0)</f>
        <v>0</v>
      </c>
      <c r="D24" s="7"/>
      <c r="E24" s="7">
        <f>IFERROR(VLOOKUP(A24,'درآمد ناشی از تغییر قیمت اوراق'!A:Q,9,0),0)</f>
        <v>154085554082</v>
      </c>
      <c r="F24" s="7"/>
      <c r="G24" s="7">
        <f>IFERROR(VLOOKUP(A24,'درآمد ناشی از فروش'!A:Q,9,0),0)</f>
        <v>0</v>
      </c>
      <c r="H24" s="7"/>
      <c r="I24" s="7">
        <f t="shared" si="0"/>
        <v>154085554082</v>
      </c>
      <c r="J24" s="7"/>
      <c r="K24" s="1">
        <f>+I24/$I$71</f>
        <v>1.3365862287690948E-2</v>
      </c>
      <c r="L24" s="7"/>
      <c r="M24" s="7">
        <f>IFERROR(VLOOKUP(A24,'درآمد سود سهام'!A:S,19,0),0)</f>
        <v>0</v>
      </c>
      <c r="N24" s="7"/>
      <c r="O24" s="7">
        <f>IFERROR(VLOOKUP(A24,'درآمد ناشی از تغییر قیمت اوراق'!A:Q,17,0),0)</f>
        <v>229487464258</v>
      </c>
      <c r="P24" s="7"/>
      <c r="Q24" s="7">
        <f>IFERROR(VLOOKUP(A24,'درآمد ناشی از فروش'!A:Q,17,0),0)</f>
        <v>-25042536902</v>
      </c>
      <c r="R24" s="7"/>
      <c r="S24" s="7">
        <f t="shared" si="1"/>
        <v>204444927356</v>
      </c>
      <c r="T24" s="7"/>
      <c r="U24" s="1">
        <f>+S24/$S$71</f>
        <v>2.128724964420374E-2</v>
      </c>
    </row>
    <row r="25" spans="1:21" ht="21" x14ac:dyDescent="0.55000000000000004">
      <c r="A25" s="25" t="s">
        <v>69</v>
      </c>
      <c r="C25" s="7">
        <f>IFERROR(VLOOKUP(A25,'درآمد سود سهام'!A:S,13,0),0)</f>
        <v>0</v>
      </c>
      <c r="D25" s="7"/>
      <c r="E25" s="7">
        <f>IFERROR(VLOOKUP(A25,'درآمد ناشی از تغییر قیمت اوراق'!A:Q,9,0),0)</f>
        <v>323159456897</v>
      </c>
      <c r="F25" s="7"/>
      <c r="G25" s="7">
        <f>IFERROR(VLOOKUP(A25,'درآمد ناشی از فروش'!A:Q,9,0),0)</f>
        <v>0</v>
      </c>
      <c r="H25" s="7"/>
      <c r="I25" s="7">
        <f t="shared" si="0"/>
        <v>323159456897</v>
      </c>
      <c r="J25" s="7"/>
      <c r="K25" s="1">
        <f>+I25/$I$71</f>
        <v>2.8031860764518447E-2</v>
      </c>
      <c r="L25" s="7"/>
      <c r="M25" s="7">
        <f>IFERROR(VLOOKUP(A25,'درآمد سود سهام'!A:S,19,0),0)</f>
        <v>0</v>
      </c>
      <c r="N25" s="7"/>
      <c r="O25" s="7">
        <f>IFERROR(VLOOKUP(A25,'درآمد ناشی از تغییر قیمت اوراق'!A:Q,17,0),0)</f>
        <v>245095296509</v>
      </c>
      <c r="P25" s="7"/>
      <c r="Q25" s="7">
        <f>IFERROR(VLOOKUP(A25,'درآمد ناشی از فروش'!A:Q,17,0),0)</f>
        <v>-3517899391</v>
      </c>
      <c r="R25" s="7"/>
      <c r="S25" s="7">
        <f t="shared" si="1"/>
        <v>241577397118</v>
      </c>
      <c r="T25" s="7"/>
      <c r="U25" s="1">
        <f>+S25/$S$71</f>
        <v>2.5153563002779437E-2</v>
      </c>
    </row>
    <row r="26" spans="1:21" ht="21" x14ac:dyDescent="0.55000000000000004">
      <c r="A26" s="25" t="s">
        <v>52</v>
      </c>
      <c r="C26" s="7">
        <f>IFERROR(VLOOKUP(A26,'درآمد سود سهام'!A:S,13,0),0)</f>
        <v>0</v>
      </c>
      <c r="D26" s="7"/>
      <c r="E26" s="7">
        <f>IFERROR(VLOOKUP(A26,'درآمد ناشی از تغییر قیمت اوراق'!A:Q,9,0),0)</f>
        <v>220900391372</v>
      </c>
      <c r="F26" s="7"/>
      <c r="G26" s="7">
        <f>IFERROR(VLOOKUP(A26,'درآمد ناشی از فروش'!A:Q,9,0),0)</f>
        <v>0</v>
      </c>
      <c r="H26" s="7"/>
      <c r="I26" s="7">
        <f t="shared" si="0"/>
        <v>220900391372</v>
      </c>
      <c r="J26" s="7"/>
      <c r="K26" s="1">
        <f>+I26/$I$71</f>
        <v>1.9161589987883844E-2</v>
      </c>
      <c r="L26" s="7"/>
      <c r="M26" s="7">
        <f>IFERROR(VLOOKUP(A26,'درآمد سود سهام'!A:S,19,0),0)</f>
        <v>58760000000</v>
      </c>
      <c r="N26" s="7"/>
      <c r="O26" s="7">
        <f>IFERROR(VLOOKUP(A26,'درآمد ناشی از تغییر قیمت اوراق'!A:Q,17,0),0)</f>
        <v>55346152242</v>
      </c>
      <c r="P26" s="7"/>
      <c r="Q26" s="7">
        <f>IFERROR(VLOOKUP(A26,'درآمد ناشی از فروش'!A:Q,17,0),0)</f>
        <v>0</v>
      </c>
      <c r="R26" s="7"/>
      <c r="S26" s="7">
        <f t="shared" si="1"/>
        <v>114106152242</v>
      </c>
      <c r="T26" s="7"/>
      <c r="U26" s="1">
        <f>+S26/$S$71</f>
        <v>1.1880980272429766E-2</v>
      </c>
    </row>
    <row r="27" spans="1:21" ht="21" x14ac:dyDescent="0.55000000000000004">
      <c r="A27" s="25" t="s">
        <v>66</v>
      </c>
      <c r="C27" s="7">
        <f>IFERROR(VLOOKUP(A27,'درآمد سود سهام'!A:S,13,0),0)</f>
        <v>0</v>
      </c>
      <c r="D27" s="7"/>
      <c r="E27" s="7">
        <f>IFERROR(VLOOKUP(A27,'درآمد ناشی از تغییر قیمت اوراق'!A:Q,9,0),0)</f>
        <v>1058973015468</v>
      </c>
      <c r="F27" s="7"/>
      <c r="G27" s="7">
        <f>IFERROR(VLOOKUP(A27,'درآمد ناشی از فروش'!A:Q,9,0),0)</f>
        <v>0</v>
      </c>
      <c r="H27" s="7"/>
      <c r="I27" s="7">
        <f t="shared" si="0"/>
        <v>1058973015468</v>
      </c>
      <c r="J27" s="7"/>
      <c r="K27" s="1">
        <f>+I27/$I$71</f>
        <v>9.1858627341494303E-2</v>
      </c>
      <c r="L27" s="7"/>
      <c r="M27" s="7">
        <f>IFERROR(VLOOKUP(A27,'درآمد سود سهام'!A:S,19,0),0)</f>
        <v>0</v>
      </c>
      <c r="N27" s="7"/>
      <c r="O27" s="7">
        <f>IFERROR(VLOOKUP(A27,'درآمد ناشی از تغییر قیمت اوراق'!A:Q,17,0),0)</f>
        <v>640510561567</v>
      </c>
      <c r="P27" s="7"/>
      <c r="Q27" s="7">
        <f>IFERROR(VLOOKUP(A27,'درآمد ناشی از فروش'!A:Q,17,0),0)</f>
        <v>-23457151565</v>
      </c>
      <c r="R27" s="7"/>
      <c r="S27" s="7">
        <f t="shared" si="1"/>
        <v>617053410002</v>
      </c>
      <c r="T27" s="7"/>
      <c r="U27" s="1">
        <f>+S27/$S$71</f>
        <v>6.4248940545475877E-2</v>
      </c>
    </row>
    <row r="28" spans="1:21" ht="21" x14ac:dyDescent="0.55000000000000004">
      <c r="A28" s="25" t="s">
        <v>87</v>
      </c>
      <c r="C28" s="7">
        <f>IFERROR(VLOOKUP(A28,'درآمد سود سهام'!A:S,13,0),0)</f>
        <v>0</v>
      </c>
      <c r="D28" s="7"/>
      <c r="E28" s="7">
        <f>IFERROR(VLOOKUP(A28,'درآمد ناشی از تغییر قیمت اوراق'!A:Q,9,0),0)</f>
        <v>82489042346</v>
      </c>
      <c r="F28" s="7"/>
      <c r="G28" s="7">
        <f>IFERROR(VLOOKUP(A28,'درآمد ناشی از فروش'!A:Q,9,0),0)</f>
        <v>0</v>
      </c>
      <c r="H28" s="7"/>
      <c r="I28" s="7">
        <f t="shared" si="0"/>
        <v>82489042346</v>
      </c>
      <c r="J28" s="7"/>
      <c r="K28" s="1">
        <f>+I28/$I$71</f>
        <v>7.1553572092384714E-3</v>
      </c>
      <c r="L28" s="7"/>
      <c r="M28" s="7">
        <f>IFERROR(VLOOKUP(A28,'درآمد سود سهام'!A:S,19,0),0)</f>
        <v>16674191953</v>
      </c>
      <c r="N28" s="7"/>
      <c r="O28" s="7">
        <f>IFERROR(VLOOKUP(A28,'درآمد ناشی از تغییر قیمت اوراق'!A:Q,17,0),0)</f>
        <v>73479131458</v>
      </c>
      <c r="P28" s="7"/>
      <c r="Q28" s="7">
        <f>IFERROR(VLOOKUP(A28,'درآمد ناشی از فروش'!A:Q,17,0),0)</f>
        <v>-262554392</v>
      </c>
      <c r="R28" s="7"/>
      <c r="S28" s="7">
        <f t="shared" si="1"/>
        <v>89890769019</v>
      </c>
      <c r="T28" s="7"/>
      <c r="U28" s="1">
        <f>+S28/$S$71</f>
        <v>9.3596220046334687E-3</v>
      </c>
    </row>
    <row r="29" spans="1:21" ht="21" x14ac:dyDescent="0.55000000000000004">
      <c r="A29" s="25" t="s">
        <v>54</v>
      </c>
      <c r="C29" s="7">
        <f>IFERROR(VLOOKUP(A29,'درآمد سود سهام'!A:S,13,0),0)</f>
        <v>0</v>
      </c>
      <c r="D29" s="7"/>
      <c r="E29" s="7">
        <f>IFERROR(VLOOKUP(A29,'درآمد ناشی از تغییر قیمت اوراق'!A:Q,9,0),0)</f>
        <v>2606678669586</v>
      </c>
      <c r="F29" s="7"/>
      <c r="G29" s="7">
        <f>IFERROR(VLOOKUP(A29,'درآمد ناشی از فروش'!A:Q,9,0),0)</f>
        <v>0</v>
      </c>
      <c r="H29" s="7"/>
      <c r="I29" s="7">
        <f t="shared" si="0"/>
        <v>2606678669586</v>
      </c>
      <c r="J29" s="7"/>
      <c r="K29" s="1">
        <f>+I29/$I$71</f>
        <v>0.2261114504439968</v>
      </c>
      <c r="L29" s="7"/>
      <c r="M29" s="7">
        <f>IFERROR(VLOOKUP(A29,'درآمد سود سهام'!A:S,19,0),0)</f>
        <v>0</v>
      </c>
      <c r="N29" s="7"/>
      <c r="O29" s="7">
        <f>IFERROR(VLOOKUP(A29,'درآمد ناشی از تغییر قیمت اوراق'!A:Q,17,0),0)</f>
        <v>2272346292274</v>
      </c>
      <c r="P29" s="7"/>
      <c r="Q29" s="7">
        <f>IFERROR(VLOOKUP(A29,'درآمد ناشی از فروش'!A:Q,17,0),0)</f>
        <v>0</v>
      </c>
      <c r="R29" s="7"/>
      <c r="S29" s="7">
        <f t="shared" si="1"/>
        <v>2272346292274</v>
      </c>
      <c r="T29" s="7"/>
      <c r="U29" s="1">
        <f>+S29/$S$71</f>
        <v>0.23660162874810398</v>
      </c>
    </row>
    <row r="30" spans="1:21" ht="21" x14ac:dyDescent="0.55000000000000004">
      <c r="A30" s="25" t="s">
        <v>60</v>
      </c>
      <c r="C30" s="7">
        <f>IFERROR(VLOOKUP(A30,'درآمد سود سهام'!A:S,13,0),0)</f>
        <v>47345316595</v>
      </c>
      <c r="D30" s="7"/>
      <c r="E30" s="7">
        <f>IFERROR(VLOOKUP(A30,'درآمد ناشی از تغییر قیمت اوراق'!A:Q,9,0),0)</f>
        <v>201784764515</v>
      </c>
      <c r="F30" s="7"/>
      <c r="G30" s="7">
        <f>IFERROR(VLOOKUP(A30,'درآمد ناشی از فروش'!A:Q,9,0),0)</f>
        <v>0</v>
      </c>
      <c r="H30" s="7"/>
      <c r="I30" s="7">
        <f t="shared" si="0"/>
        <v>249130081110</v>
      </c>
      <c r="J30" s="7"/>
      <c r="K30" s="1">
        <f>+I30/$I$71</f>
        <v>2.1610321458593644E-2</v>
      </c>
      <c r="L30" s="7"/>
      <c r="M30" s="7">
        <f>IFERROR(VLOOKUP(A30,'درآمد سود سهام'!A:S,19,0),0)</f>
        <v>47345316595</v>
      </c>
      <c r="N30" s="7"/>
      <c r="O30" s="7">
        <f>IFERROR(VLOOKUP(A30,'درآمد ناشی از تغییر قیمت اوراق'!A:Q,17,0),0)</f>
        <v>178821652126</v>
      </c>
      <c r="P30" s="7"/>
      <c r="Q30" s="7">
        <f>IFERROR(VLOOKUP(A30,'درآمد ناشی از فروش'!A:Q,17,0),0)</f>
        <v>-1778912144</v>
      </c>
      <c r="R30" s="7"/>
      <c r="S30" s="7">
        <f t="shared" si="1"/>
        <v>224388056577</v>
      </c>
      <c r="T30" s="7"/>
      <c r="U30" s="1">
        <f>+S30/$S$71</f>
        <v>2.3363771551126868E-2</v>
      </c>
    </row>
    <row r="31" spans="1:21" ht="21" x14ac:dyDescent="0.55000000000000004">
      <c r="A31" s="25" t="s">
        <v>56</v>
      </c>
      <c r="C31" s="7">
        <f>IFERROR(VLOOKUP(A31,'درآمد سود سهام'!A:S,13,0),0)</f>
        <v>0</v>
      </c>
      <c r="D31" s="7"/>
      <c r="E31" s="7">
        <f>IFERROR(VLOOKUP(A31,'درآمد ناشی از تغییر قیمت اوراق'!A:Q,9,0),0)</f>
        <v>170465154445</v>
      </c>
      <c r="F31" s="7"/>
      <c r="G31" s="7">
        <f>IFERROR(VLOOKUP(A31,'درآمد ناشی از فروش'!A:Q,9,0),0)</f>
        <v>0</v>
      </c>
      <c r="H31" s="7"/>
      <c r="I31" s="7">
        <f t="shared" si="0"/>
        <v>170465154445</v>
      </c>
      <c r="J31" s="7"/>
      <c r="K31" s="1">
        <f>+I31/$I$71</f>
        <v>1.4786679989152849E-2</v>
      </c>
      <c r="L31" s="7"/>
      <c r="M31" s="7">
        <f>IFERROR(VLOOKUP(A31,'درآمد سود سهام'!A:S,19,0),0)</f>
        <v>37423398200</v>
      </c>
      <c r="N31" s="7"/>
      <c r="O31" s="7">
        <f>IFERROR(VLOOKUP(A31,'درآمد ناشی از تغییر قیمت اوراق'!A:Q,17,0),0)</f>
        <v>78244970509</v>
      </c>
      <c r="P31" s="7"/>
      <c r="Q31" s="7">
        <f>IFERROR(VLOOKUP(A31,'درآمد ناشی از فروش'!A:Q,17,0),0)</f>
        <v>542921462</v>
      </c>
      <c r="R31" s="7"/>
      <c r="S31" s="7">
        <f t="shared" si="1"/>
        <v>116211290171</v>
      </c>
      <c r="T31" s="7"/>
      <c r="U31" s="1">
        <f>+S31/$S$71</f>
        <v>1.2100171803418807E-2</v>
      </c>
    </row>
    <row r="32" spans="1:21" ht="21" x14ac:dyDescent="0.55000000000000004">
      <c r="A32" s="25" t="s">
        <v>101</v>
      </c>
      <c r="C32" s="7">
        <f>IFERROR(VLOOKUP(A32,'درآمد سود سهام'!A:S,13,0),0)</f>
        <v>92945795144</v>
      </c>
      <c r="D32" s="7"/>
      <c r="E32" s="7">
        <f>IFERROR(VLOOKUP(A32,'درآمد ناشی از تغییر قیمت اوراق'!A:Q,9,0),0)</f>
        <v>239239347152</v>
      </c>
      <c r="F32" s="7"/>
      <c r="G32" s="7">
        <f>IFERROR(VLOOKUP(A32,'درآمد ناشی از فروش'!A:Q,9,0),0)</f>
        <v>0</v>
      </c>
      <c r="H32" s="7"/>
      <c r="I32" s="7">
        <f t="shared" si="0"/>
        <v>332185142296</v>
      </c>
      <c r="J32" s="7"/>
      <c r="K32" s="1">
        <f>+I32/$I$71</f>
        <v>2.8814776910121933E-2</v>
      </c>
      <c r="L32" s="7"/>
      <c r="M32" s="7">
        <f>IFERROR(VLOOKUP(A32,'درآمد سود سهام'!A:S,19,0),0)</f>
        <v>92945795144</v>
      </c>
      <c r="N32" s="7"/>
      <c r="O32" s="7">
        <f>IFERROR(VLOOKUP(A32,'درآمد ناشی از تغییر قیمت اوراق'!A:Q,17,0),0)</f>
        <v>150026198925</v>
      </c>
      <c r="P32" s="7"/>
      <c r="Q32" s="7">
        <f>IFERROR(VLOOKUP(A32,'درآمد ناشی از فروش'!A:Q,17,0),0)</f>
        <v>-1731489718</v>
      </c>
      <c r="R32" s="7"/>
      <c r="S32" s="7">
        <f t="shared" si="1"/>
        <v>241240504351</v>
      </c>
      <c r="T32" s="7"/>
      <c r="U32" s="1">
        <f>+S32/$S$71</f>
        <v>2.5118484996554478E-2</v>
      </c>
    </row>
    <row r="33" spans="1:21" ht="21" x14ac:dyDescent="0.55000000000000004">
      <c r="A33" s="25" t="s">
        <v>99</v>
      </c>
      <c r="C33" s="7">
        <f>IFERROR(VLOOKUP(A33,'درآمد سود سهام'!A:S,13,0),0)</f>
        <v>0</v>
      </c>
      <c r="D33" s="7"/>
      <c r="E33" s="7">
        <f>IFERROR(VLOOKUP(A33,'درآمد ناشی از تغییر قیمت اوراق'!A:Q,9,0),0)</f>
        <v>226750010891</v>
      </c>
      <c r="F33" s="7"/>
      <c r="G33" s="7">
        <f>IFERROR(VLOOKUP(A33,'درآمد ناشی از فروش'!A:Q,9,0),0)</f>
        <v>0</v>
      </c>
      <c r="H33" s="7"/>
      <c r="I33" s="7">
        <f t="shared" si="0"/>
        <v>226750010891</v>
      </c>
      <c r="J33" s="7"/>
      <c r="K33" s="1">
        <f>+I33/$I$71</f>
        <v>1.9669004257781817E-2</v>
      </c>
      <c r="L33" s="7"/>
      <c r="M33" s="7">
        <f>IFERROR(VLOOKUP(A33,'درآمد سود سهام'!A:S,19,0),0)</f>
        <v>51401119063</v>
      </c>
      <c r="N33" s="7"/>
      <c r="O33" s="7">
        <f>IFERROR(VLOOKUP(A33,'درآمد ناشی از تغییر قیمت اوراق'!A:Q,17,0),0)</f>
        <v>157314620364</v>
      </c>
      <c r="P33" s="7"/>
      <c r="Q33" s="7">
        <f>IFERROR(VLOOKUP(A33,'درآمد ناشی از فروش'!A:Q,17,0),0)</f>
        <v>-2156912390</v>
      </c>
      <c r="R33" s="7"/>
      <c r="S33" s="7">
        <f t="shared" si="1"/>
        <v>206558827037</v>
      </c>
      <c r="T33" s="7"/>
      <c r="U33" s="1">
        <f>+S33/$S$71</f>
        <v>2.1507353467830986E-2</v>
      </c>
    </row>
    <row r="34" spans="1:21" ht="21" x14ac:dyDescent="0.55000000000000004">
      <c r="A34" s="25" t="s">
        <v>67</v>
      </c>
      <c r="C34" s="7">
        <f>IFERROR(VLOOKUP(A34,'درآمد سود سهام'!A:S,13,0),0)</f>
        <v>0</v>
      </c>
      <c r="D34" s="7"/>
      <c r="E34" s="7">
        <f>IFERROR(VLOOKUP(A34,'درآمد ناشی از تغییر قیمت اوراق'!A:Q,9,0),0)</f>
        <v>94904947823</v>
      </c>
      <c r="F34" s="7"/>
      <c r="G34" s="7">
        <f>IFERROR(VLOOKUP(A34,'درآمد ناشی از فروش'!A:Q,9,0),0)</f>
        <v>0</v>
      </c>
      <c r="H34" s="7"/>
      <c r="I34" s="7">
        <f t="shared" si="0"/>
        <v>94904947823</v>
      </c>
      <c r="J34" s="7"/>
      <c r="K34" s="1">
        <f>+I34/$I$71</f>
        <v>8.2323516346487612E-3</v>
      </c>
      <c r="L34" s="7"/>
      <c r="M34" s="7">
        <f>IFERROR(VLOOKUP(A34,'درآمد سود سهام'!A:S,19,0),0)</f>
        <v>42256000000</v>
      </c>
      <c r="N34" s="7"/>
      <c r="O34" s="7">
        <f>IFERROR(VLOOKUP(A34,'درآمد ناشی از تغییر قیمت اوراق'!A:Q,17,0),0)</f>
        <v>3565303503</v>
      </c>
      <c r="P34" s="7"/>
      <c r="Q34" s="7">
        <f>IFERROR(VLOOKUP(A34,'درآمد ناشی از فروش'!A:Q,17,0),0)</f>
        <v>-2508025920</v>
      </c>
      <c r="R34" s="7"/>
      <c r="S34" s="7">
        <f t="shared" si="1"/>
        <v>43313277583</v>
      </c>
      <c r="T34" s="7"/>
      <c r="U34" s="1">
        <f>+S34/$S$71</f>
        <v>4.5098724861610288E-3</v>
      </c>
    </row>
    <row r="35" spans="1:21" ht="21" x14ac:dyDescent="0.55000000000000004">
      <c r="A35" s="25" t="s">
        <v>68</v>
      </c>
      <c r="C35" s="7">
        <f>IFERROR(VLOOKUP(A35,'درآمد سود سهام'!A:S,13,0),0)</f>
        <v>0</v>
      </c>
      <c r="D35" s="7"/>
      <c r="E35" s="7">
        <f>IFERROR(VLOOKUP(A35,'درآمد ناشی از تغییر قیمت اوراق'!A:Q,9,0),0)</f>
        <v>23372847857</v>
      </c>
      <c r="F35" s="7"/>
      <c r="G35" s="7">
        <f>IFERROR(VLOOKUP(A35,'درآمد ناشی از فروش'!A:Q,9,0),0)</f>
        <v>0</v>
      </c>
      <c r="H35" s="7"/>
      <c r="I35" s="7">
        <f t="shared" si="0"/>
        <v>23372847857</v>
      </c>
      <c r="J35" s="7"/>
      <c r="K35" s="1">
        <f>+I35/$I$71</f>
        <v>2.0274338343331325E-3</v>
      </c>
      <c r="L35" s="7"/>
      <c r="M35" s="7">
        <f>IFERROR(VLOOKUP(A35,'درآمد سود سهام'!A:S,19,0),0)</f>
        <v>0</v>
      </c>
      <c r="N35" s="7"/>
      <c r="O35" s="7">
        <f>IFERROR(VLOOKUP(A35,'درآمد ناشی از تغییر قیمت اوراق'!A:Q,17,0),0)</f>
        <v>21600083077</v>
      </c>
      <c r="P35" s="7"/>
      <c r="Q35" s="7">
        <f>IFERROR(VLOOKUP(A35,'درآمد ناشی از فروش'!A:Q,17,0),0)</f>
        <v>562802790</v>
      </c>
      <c r="R35" s="7"/>
      <c r="S35" s="7">
        <f t="shared" si="1"/>
        <v>22162885867</v>
      </c>
      <c r="T35" s="7"/>
      <c r="U35" s="1">
        <f>+S35/$S$71</f>
        <v>2.3076477875398752E-3</v>
      </c>
    </row>
    <row r="36" spans="1:21" ht="21" x14ac:dyDescent="0.55000000000000004">
      <c r="A36" s="25" t="s">
        <v>65</v>
      </c>
      <c r="C36" s="7">
        <f>IFERROR(VLOOKUP(A36,'درآمد سود سهام'!A:S,13,0),0)</f>
        <v>11085455858</v>
      </c>
      <c r="D36" s="7"/>
      <c r="E36" s="7">
        <f>IFERROR(VLOOKUP(A36,'درآمد ناشی از تغییر قیمت اوراق'!A:Q,9,0),0)</f>
        <v>40710030595</v>
      </c>
      <c r="F36" s="7"/>
      <c r="G36" s="7">
        <f>IFERROR(VLOOKUP(A36,'درآمد ناشی از فروش'!A:Q,9,0),0)</f>
        <v>4761968248</v>
      </c>
      <c r="H36" s="7"/>
      <c r="I36" s="7">
        <f t="shared" si="0"/>
        <v>56557454701</v>
      </c>
      <c r="J36" s="7"/>
      <c r="K36" s="1">
        <f>+I36/$I$71</f>
        <v>4.9059702927997748E-3</v>
      </c>
      <c r="L36" s="7"/>
      <c r="M36" s="7">
        <f>IFERROR(VLOOKUP(A36,'درآمد سود سهام'!A:S,19,0),0)</f>
        <v>11085455858</v>
      </c>
      <c r="N36" s="7"/>
      <c r="O36" s="7">
        <f>IFERROR(VLOOKUP(A36,'درآمد ناشی از تغییر قیمت اوراق'!A:Q,17,0),0)</f>
        <v>27971706695</v>
      </c>
      <c r="P36" s="7"/>
      <c r="Q36" s="7">
        <f>IFERROR(VLOOKUP(A36,'درآمد ناشی از فروش'!A:Q,17,0),0)</f>
        <v>3574820383</v>
      </c>
      <c r="R36" s="7"/>
      <c r="S36" s="7">
        <f t="shared" si="1"/>
        <v>42631982936</v>
      </c>
      <c r="T36" s="7"/>
      <c r="U36" s="1">
        <f>+S36/$S$71</f>
        <v>4.4389346085648056E-3</v>
      </c>
    </row>
    <row r="37" spans="1:21" ht="21" x14ac:dyDescent="0.55000000000000004">
      <c r="A37" s="25" t="s">
        <v>79</v>
      </c>
      <c r="C37" s="7">
        <f>IFERROR(VLOOKUP(A37,'درآمد سود سهام'!A:S,13,0),0)</f>
        <v>4754644745</v>
      </c>
      <c r="D37" s="7"/>
      <c r="E37" s="7">
        <f>IFERROR(VLOOKUP(A37,'درآمد ناشی از تغییر قیمت اوراق'!A:Q,9,0),0)</f>
        <v>4367377178</v>
      </c>
      <c r="F37" s="7"/>
      <c r="G37" s="7">
        <f>IFERROR(VLOOKUP(A37,'درآمد ناشی از فروش'!A:Q,9,0),0)</f>
        <v>0</v>
      </c>
      <c r="H37" s="7"/>
      <c r="I37" s="7">
        <f t="shared" si="0"/>
        <v>9122021923</v>
      </c>
      <c r="J37" s="7"/>
      <c r="K37" s="1">
        <f>+I37/$I$71</f>
        <v>7.9127267662763119E-4</v>
      </c>
      <c r="L37" s="7"/>
      <c r="M37" s="7">
        <f>IFERROR(VLOOKUP(A37,'درآمد سود سهام'!A:S,19,0),0)</f>
        <v>4754644745</v>
      </c>
      <c r="N37" s="7"/>
      <c r="O37" s="7">
        <f>IFERROR(VLOOKUP(A37,'درآمد ناشی از تغییر قیمت اوراق'!A:Q,17,0),0)</f>
        <v>-2739855924</v>
      </c>
      <c r="P37" s="7"/>
      <c r="Q37" s="7">
        <f>IFERROR(VLOOKUP(A37,'درآمد ناشی از فروش'!A:Q,17,0),0)</f>
        <v>0</v>
      </c>
      <c r="R37" s="7"/>
      <c r="S37" s="7">
        <f t="shared" si="1"/>
        <v>2014788821</v>
      </c>
      <c r="T37" s="7"/>
      <c r="U37" s="1">
        <f>+S37/$S$71</f>
        <v>2.0978418573474683E-4</v>
      </c>
    </row>
    <row r="38" spans="1:21" ht="21" x14ac:dyDescent="0.55000000000000004">
      <c r="A38" s="25" t="s">
        <v>64</v>
      </c>
      <c r="C38" s="7">
        <f>IFERROR(VLOOKUP(A38,'درآمد سود سهام'!A:S,13,0),0)</f>
        <v>0</v>
      </c>
      <c r="D38" s="7"/>
      <c r="E38" s="7">
        <f>IFERROR(VLOOKUP(A38,'درآمد ناشی از تغییر قیمت اوراق'!A:Q,9,0),0)</f>
        <v>53867792751</v>
      </c>
      <c r="F38" s="7"/>
      <c r="G38" s="7">
        <f>IFERROR(VLOOKUP(A38,'درآمد ناشی از فروش'!A:Q,9,0),0)</f>
        <v>0</v>
      </c>
      <c r="H38" s="7"/>
      <c r="I38" s="7">
        <f t="shared" si="0"/>
        <v>53867792751</v>
      </c>
      <c r="J38" s="7"/>
      <c r="K38" s="1">
        <f>+I38/$I$71</f>
        <v>4.6726606133926391E-3</v>
      </c>
      <c r="L38" s="7"/>
      <c r="M38" s="7">
        <f>IFERROR(VLOOKUP(A38,'درآمد سود سهام'!A:S,19,0),0)</f>
        <v>6271760311</v>
      </c>
      <c r="N38" s="7"/>
      <c r="O38" s="7">
        <f>IFERROR(VLOOKUP(A38,'درآمد ناشی از تغییر قیمت اوراق'!A:Q,17,0),0)</f>
        <v>12344391768</v>
      </c>
      <c r="P38" s="7"/>
      <c r="Q38" s="7">
        <f>IFERROR(VLOOKUP(A38,'درآمد ناشی از فروش'!A:Q,17,0),0)</f>
        <v>-582926091</v>
      </c>
      <c r="R38" s="7"/>
      <c r="S38" s="7">
        <f t="shared" si="1"/>
        <v>18033225988</v>
      </c>
      <c r="T38" s="7"/>
      <c r="U38" s="1">
        <f>+S38/$S$71</f>
        <v>1.877658636295985E-3</v>
      </c>
    </row>
    <row r="39" spans="1:21" ht="21" x14ac:dyDescent="0.55000000000000004">
      <c r="A39" s="25" t="s">
        <v>90</v>
      </c>
      <c r="C39" s="7">
        <f>IFERROR(VLOOKUP(A39,'درآمد سود سهام'!A:S,13,0),0)</f>
        <v>53862162162</v>
      </c>
      <c r="D39" s="7"/>
      <c r="E39" s="7">
        <f>IFERROR(VLOOKUP(A39,'درآمد ناشی از تغییر قیمت اوراق'!A:Q,9,0),0)</f>
        <v>100229192700</v>
      </c>
      <c r="F39" s="7"/>
      <c r="G39" s="7">
        <f>IFERROR(VLOOKUP(A39,'درآمد ناشی از فروش'!A:Q,9,0),0)</f>
        <v>0</v>
      </c>
      <c r="H39" s="7"/>
      <c r="I39" s="7">
        <f t="shared" si="0"/>
        <v>154091354862</v>
      </c>
      <c r="J39" s="7"/>
      <c r="K39" s="1">
        <f>+I39/$I$71</f>
        <v>1.3366365465468405E-2</v>
      </c>
      <c r="L39" s="7"/>
      <c r="M39" s="7">
        <f>IFERROR(VLOOKUP(A39,'درآمد سود سهام'!A:S,19,0),0)</f>
        <v>53862162162</v>
      </c>
      <c r="N39" s="7"/>
      <c r="O39" s="7">
        <f>IFERROR(VLOOKUP(A39,'درآمد ناشی از تغییر قیمت اوراق'!A:Q,17,0),0)</f>
        <v>92934574372</v>
      </c>
      <c r="P39" s="7"/>
      <c r="Q39" s="7">
        <f>IFERROR(VLOOKUP(A39,'درآمد ناشی از فروش'!A:Q,17,0),0)</f>
        <v>-5214061537</v>
      </c>
      <c r="R39" s="7"/>
      <c r="S39" s="7">
        <f t="shared" si="1"/>
        <v>141582674997</v>
      </c>
      <c r="T39" s="7"/>
      <c r="U39" s="1">
        <f>+S39/$S$71</f>
        <v>1.4741895467561234E-2</v>
      </c>
    </row>
    <row r="40" spans="1:21" ht="21" x14ac:dyDescent="0.55000000000000004">
      <c r="A40" s="25" t="s">
        <v>81</v>
      </c>
      <c r="C40" s="7">
        <f>IFERROR(VLOOKUP(A40,'درآمد سود سهام'!A:S,13,0),0)</f>
        <v>0</v>
      </c>
      <c r="D40" s="7"/>
      <c r="E40" s="7">
        <f>IFERROR(VLOOKUP(A40,'درآمد ناشی از تغییر قیمت اوراق'!A:Q,9,0),0)</f>
        <v>34553387074</v>
      </c>
      <c r="F40" s="7"/>
      <c r="G40" s="7">
        <f>IFERROR(VLOOKUP(A40,'درآمد ناشی از فروش'!A:Q,9,0),0)</f>
        <v>0</v>
      </c>
      <c r="H40" s="7"/>
      <c r="I40" s="7">
        <f t="shared" si="0"/>
        <v>34553387074</v>
      </c>
      <c r="J40" s="7"/>
      <c r="K40" s="1">
        <f>+I40/$I$71</f>
        <v>2.997268731360686E-3</v>
      </c>
      <c r="L40" s="7"/>
      <c r="M40" s="7">
        <f>IFERROR(VLOOKUP(A40,'درآمد سود سهام'!A:S,19,0),0)</f>
        <v>0</v>
      </c>
      <c r="N40" s="7"/>
      <c r="O40" s="7">
        <f>IFERROR(VLOOKUP(A40,'درآمد ناشی از تغییر قیمت اوراق'!A:Q,17,0),0)</f>
        <v>3717439838</v>
      </c>
      <c r="P40" s="7"/>
      <c r="Q40" s="7">
        <f>IFERROR(VLOOKUP(A40,'درآمد ناشی از فروش'!A:Q,17,0),0)</f>
        <v>-1043151323</v>
      </c>
      <c r="R40" s="7"/>
      <c r="S40" s="7">
        <f t="shared" si="1"/>
        <v>2674288515</v>
      </c>
      <c r="T40" s="7"/>
      <c r="U40" s="1">
        <f>+S40/$S$71</f>
        <v>2.7845272551224874E-4</v>
      </c>
    </row>
    <row r="41" spans="1:21" ht="21" x14ac:dyDescent="0.55000000000000004">
      <c r="A41" s="25" t="s">
        <v>97</v>
      </c>
      <c r="C41" s="7">
        <f>IFERROR(VLOOKUP(A41,'درآمد سود سهام'!A:S,13,0),0)</f>
        <v>0</v>
      </c>
      <c r="D41" s="7"/>
      <c r="E41" s="7">
        <f>IFERROR(VLOOKUP(A41,'درآمد ناشی از تغییر قیمت اوراق'!A:Q,9,0),0)</f>
        <v>77055792589</v>
      </c>
      <c r="F41" s="7"/>
      <c r="G41" s="7">
        <f>IFERROR(VLOOKUP(A41,'درآمد ناشی از فروش'!A:Q,9,0),0)</f>
        <v>0</v>
      </c>
      <c r="H41" s="7"/>
      <c r="I41" s="7">
        <f t="shared" si="0"/>
        <v>77055792589</v>
      </c>
      <c r="J41" s="7"/>
      <c r="K41" s="1">
        <f>+I41/$I$71</f>
        <v>6.68406015313647E-3</v>
      </c>
      <c r="L41" s="7"/>
      <c r="M41" s="7">
        <f>IFERROR(VLOOKUP(A41,'درآمد سود سهام'!A:S,19,0),0)</f>
        <v>0</v>
      </c>
      <c r="N41" s="7"/>
      <c r="O41" s="7">
        <f>IFERROR(VLOOKUP(A41,'درآمد ناشی از تغییر قیمت اوراق'!A:Q,17,0),0)</f>
        <v>47554478350</v>
      </c>
      <c r="P41" s="7"/>
      <c r="Q41" s="7">
        <f>IFERROR(VLOOKUP(A41,'درآمد ناشی از فروش'!A:Q,17,0),0)</f>
        <v>0</v>
      </c>
      <c r="R41" s="7"/>
      <c r="S41" s="7">
        <f t="shared" si="1"/>
        <v>47554478350</v>
      </c>
      <c r="T41" s="7"/>
      <c r="U41" s="1">
        <f>+S41/$S$71</f>
        <v>4.9514755167958105E-3</v>
      </c>
    </row>
    <row r="42" spans="1:21" ht="21" x14ac:dyDescent="0.55000000000000004">
      <c r="A42" s="25" t="s">
        <v>92</v>
      </c>
      <c r="C42" s="7">
        <f>IFERROR(VLOOKUP(A42,'درآمد سود سهام'!A:S,13,0),0)</f>
        <v>0</v>
      </c>
      <c r="D42" s="7"/>
      <c r="E42" s="7">
        <f>IFERROR(VLOOKUP(A42,'درآمد ناشی از تغییر قیمت اوراق'!A:Q,9,0),0)</f>
        <v>76988240131</v>
      </c>
      <c r="F42" s="7"/>
      <c r="G42" s="7">
        <f>IFERROR(VLOOKUP(A42,'درآمد ناشی از فروش'!A:Q,9,0),0)</f>
        <v>0</v>
      </c>
      <c r="H42" s="7"/>
      <c r="I42" s="7">
        <f t="shared" si="0"/>
        <v>76988240131</v>
      </c>
      <c r="J42" s="7"/>
      <c r="K42" s="1">
        <f>+I42/$I$71</f>
        <v>6.6782004419117403E-3</v>
      </c>
      <c r="L42" s="7"/>
      <c r="M42" s="7">
        <f>IFERROR(VLOOKUP(A42,'درآمد سود سهام'!A:S,19,0),0)</f>
        <v>0</v>
      </c>
      <c r="N42" s="7"/>
      <c r="O42" s="7">
        <f>IFERROR(VLOOKUP(A42,'درآمد ناشی از تغییر قیمت اوراق'!A:Q,17,0),0)</f>
        <v>79567414840</v>
      </c>
      <c r="P42" s="7"/>
      <c r="Q42" s="7">
        <f>IFERROR(VLOOKUP(A42,'درآمد ناشی از فروش'!A:Q,17,0),0)</f>
        <v>-152385497</v>
      </c>
      <c r="R42" s="7"/>
      <c r="S42" s="7">
        <f t="shared" si="1"/>
        <v>79415029343</v>
      </c>
      <c r="T42" s="7"/>
      <c r="U42" s="1">
        <f>+S42/$S$71</f>
        <v>8.2688652488916506E-3</v>
      </c>
    </row>
    <row r="43" spans="1:21" ht="21" x14ac:dyDescent="0.55000000000000004">
      <c r="A43" s="25" t="s">
        <v>94</v>
      </c>
      <c r="C43" s="7">
        <f>IFERROR(VLOOKUP(A43,'درآمد سود سهام'!A:S,13,0),0)</f>
        <v>0</v>
      </c>
      <c r="D43" s="7"/>
      <c r="E43" s="7">
        <f>IFERROR(VLOOKUP(A43,'درآمد ناشی از تغییر قیمت اوراق'!A:Q,9,0),0)</f>
        <v>27845576875</v>
      </c>
      <c r="F43" s="7"/>
      <c r="G43" s="7">
        <f>IFERROR(VLOOKUP(A43,'درآمد ناشی از فروش'!A:Q,9,0),0)</f>
        <v>0</v>
      </c>
      <c r="H43" s="7"/>
      <c r="I43" s="7">
        <f t="shared" si="0"/>
        <v>27845576875</v>
      </c>
      <c r="J43" s="7"/>
      <c r="K43" s="1">
        <f>+I43/$I$71</f>
        <v>2.4154123210959662E-3</v>
      </c>
      <c r="L43" s="7"/>
      <c r="M43" s="7">
        <f>IFERROR(VLOOKUP(A43,'درآمد سود سهام'!A:S,19,0),0)</f>
        <v>0</v>
      </c>
      <c r="N43" s="7"/>
      <c r="O43" s="7">
        <f>IFERROR(VLOOKUP(A43,'درآمد ناشی از تغییر قیمت اوراق'!A:Q,17,0),0)</f>
        <v>19104196380</v>
      </c>
      <c r="P43" s="7"/>
      <c r="Q43" s="7">
        <f>IFERROR(VLOOKUP(A43,'درآمد ناشی از فروش'!A:Q,17,0),0)</f>
        <v>-876310498</v>
      </c>
      <c r="R43" s="7"/>
      <c r="S43" s="7">
        <f t="shared" si="1"/>
        <v>18227885882</v>
      </c>
      <c r="T43" s="7"/>
      <c r="U43" s="1">
        <f>+S43/$S$71</f>
        <v>1.8979270470258667E-3</v>
      </c>
    </row>
    <row r="44" spans="1:21" ht="21" x14ac:dyDescent="0.55000000000000004">
      <c r="A44" s="25" t="s">
        <v>98</v>
      </c>
      <c r="C44" s="7">
        <f>IFERROR(VLOOKUP(A44,'درآمد سود سهام'!A:S,13,0),0)</f>
        <v>0</v>
      </c>
      <c r="D44" s="7"/>
      <c r="E44" s="7">
        <f>IFERROR(VLOOKUP(A44,'درآمد ناشی از تغییر قیمت اوراق'!A:Q,9,0),0)</f>
        <v>55013433340</v>
      </c>
      <c r="F44" s="7"/>
      <c r="G44" s="7">
        <f>IFERROR(VLOOKUP(A44,'درآمد ناشی از فروش'!A:Q,9,0),0)</f>
        <v>0</v>
      </c>
      <c r="H44" s="7"/>
      <c r="I44" s="7">
        <f t="shared" si="0"/>
        <v>55013433340</v>
      </c>
      <c r="J44" s="7"/>
      <c r="K44" s="1">
        <f>+I44/$I$71</f>
        <v>4.7720370567911827E-3</v>
      </c>
      <c r="L44" s="7"/>
      <c r="M44" s="7">
        <f>IFERROR(VLOOKUP(A44,'درآمد سود سهام'!A:S,19,0),0)</f>
        <v>14250000000</v>
      </c>
      <c r="N44" s="7"/>
      <c r="O44" s="7">
        <f>IFERROR(VLOOKUP(A44,'درآمد ناشی از تغییر قیمت اوراق'!A:Q,17,0),0)</f>
        <v>56355308406</v>
      </c>
      <c r="P44" s="7"/>
      <c r="Q44" s="7">
        <f>IFERROR(VLOOKUP(A44,'درآمد ناشی از فروش'!A:Q,17,0),0)</f>
        <v>-697391952</v>
      </c>
      <c r="R44" s="7"/>
      <c r="S44" s="7">
        <f t="shared" si="1"/>
        <v>69907916454</v>
      </c>
      <c r="T44" s="7"/>
      <c r="U44" s="1">
        <f>+S44/$S$71</f>
        <v>7.2789640169018486E-3</v>
      </c>
    </row>
    <row r="45" spans="1:21" ht="21" x14ac:dyDescent="0.55000000000000004">
      <c r="A45" s="25" t="s">
        <v>114</v>
      </c>
      <c r="C45" s="7">
        <f>IFERROR(VLOOKUP(A45,'درآمد سود سهام'!A:S,13,0),0)</f>
        <v>0</v>
      </c>
      <c r="D45" s="7"/>
      <c r="E45" s="7">
        <f>IFERROR(VLOOKUP(A45,'درآمد ناشی از تغییر قیمت اوراق'!A:Q,9,0),0)</f>
        <v>0</v>
      </c>
      <c r="F45" s="7"/>
      <c r="G45" s="7">
        <f>IFERROR(VLOOKUP(A45,'درآمد ناشی از فروش'!A:Q,9,0),0)</f>
        <v>0</v>
      </c>
      <c r="H45" s="7"/>
      <c r="I45" s="7">
        <f t="shared" si="0"/>
        <v>0</v>
      </c>
      <c r="J45" s="7"/>
      <c r="K45" s="1">
        <f>+I45/$I$71</f>
        <v>0</v>
      </c>
      <c r="L45" s="7"/>
      <c r="M45" s="7">
        <f>IFERROR(VLOOKUP(A45,'درآمد سود سهام'!A:S,19,0),0)</f>
        <v>0</v>
      </c>
      <c r="N45" s="7"/>
      <c r="O45" s="7">
        <f>IFERROR(VLOOKUP(A45,'درآمد ناشی از تغییر قیمت اوراق'!A:Q,17,0),0)</f>
        <v>0</v>
      </c>
      <c r="P45" s="7"/>
      <c r="Q45" s="7">
        <f>IFERROR(VLOOKUP(A45,'درآمد ناشی از فروش'!A:Q,17,0),0)</f>
        <v>0</v>
      </c>
      <c r="R45" s="7"/>
      <c r="S45" s="7">
        <f t="shared" si="1"/>
        <v>0</v>
      </c>
      <c r="T45" s="7"/>
      <c r="U45" s="1">
        <f>+S45/$S$71</f>
        <v>0</v>
      </c>
    </row>
    <row r="46" spans="1:21" ht="21" x14ac:dyDescent="0.55000000000000004">
      <c r="A46" s="25" t="s">
        <v>105</v>
      </c>
      <c r="C46" s="7">
        <f>IFERROR(VLOOKUP(A46,'درآمد سود سهام'!A:S,13,0),0)</f>
        <v>0</v>
      </c>
      <c r="D46" s="7"/>
      <c r="E46" s="7">
        <f>IFERROR(VLOOKUP(A46,'درآمد ناشی از تغییر قیمت اوراق'!A:Q,9,0),0)</f>
        <v>24459455500</v>
      </c>
      <c r="F46" s="7"/>
      <c r="G46" s="7">
        <f>IFERROR(VLOOKUP(A46,'درآمد ناشی از فروش'!A:Q,9,0),0)</f>
        <v>0</v>
      </c>
      <c r="H46" s="7"/>
      <c r="I46" s="7">
        <f t="shared" si="0"/>
        <v>24459455500</v>
      </c>
      <c r="J46" s="7"/>
      <c r="K46" s="1">
        <f>+I46/$I$71</f>
        <v>2.1216895755907551E-3</v>
      </c>
      <c r="L46" s="7"/>
      <c r="M46" s="7">
        <f>IFERROR(VLOOKUP(A46,'درآمد سود سهام'!A:S,19,0),0)</f>
        <v>25500000000</v>
      </c>
      <c r="N46" s="7"/>
      <c r="O46" s="7">
        <f>IFERROR(VLOOKUP(A46,'درآمد ناشی از تغییر قیمت اوراق'!A:Q,17,0),0)</f>
        <v>14000929700</v>
      </c>
      <c r="P46" s="7"/>
      <c r="Q46" s="7">
        <f>IFERROR(VLOOKUP(A46,'درآمد ناشی از فروش'!A:Q,17,0),0)</f>
        <v>0</v>
      </c>
      <c r="R46" s="7"/>
      <c r="S46" s="7">
        <f t="shared" si="1"/>
        <v>39500929700</v>
      </c>
      <c r="T46" s="7"/>
      <c r="U46" s="1">
        <f>+S46/$S$71</f>
        <v>4.1129225487597527E-3</v>
      </c>
    </row>
    <row r="47" spans="1:21" ht="21" x14ac:dyDescent="0.55000000000000004">
      <c r="A47" s="25" t="s">
        <v>102</v>
      </c>
      <c r="C47" s="7">
        <f>IFERROR(VLOOKUP(A47,'درآمد سود سهام'!A:S,13,0),0)</f>
        <v>0</v>
      </c>
      <c r="D47" s="7"/>
      <c r="E47" s="7">
        <f>IFERROR(VLOOKUP(A47,'درآمد ناشی از تغییر قیمت اوراق'!A:Q,9,0),0)</f>
        <v>0</v>
      </c>
      <c r="F47" s="7"/>
      <c r="G47" s="7">
        <f>IFERROR(VLOOKUP(A47,'درآمد ناشی از فروش'!A:Q,9,0),0)</f>
        <v>-1168397925</v>
      </c>
      <c r="H47" s="7"/>
      <c r="I47" s="7">
        <f t="shared" si="0"/>
        <v>-1168397925</v>
      </c>
      <c r="J47" s="7"/>
      <c r="K47" s="1">
        <f>+I47/$I$71</f>
        <v>-1.0135048581168821E-4</v>
      </c>
      <c r="L47" s="7"/>
      <c r="M47" s="7">
        <f>IFERROR(VLOOKUP(A47,'درآمد سود سهام'!A:S,19,0),0)</f>
        <v>0</v>
      </c>
      <c r="N47" s="7"/>
      <c r="O47" s="7">
        <f>IFERROR(VLOOKUP(A47,'درآمد ناشی از تغییر قیمت اوراق'!A:Q,17,0),0)</f>
        <v>0</v>
      </c>
      <c r="P47" s="7"/>
      <c r="Q47" s="7">
        <f>IFERROR(VLOOKUP(A47,'درآمد ناشی از فروش'!A:Q,17,0),0)</f>
        <v>-1168397925</v>
      </c>
      <c r="R47" s="7"/>
      <c r="S47" s="7">
        <f t="shared" si="1"/>
        <v>-1168397925</v>
      </c>
      <c r="T47" s="7"/>
      <c r="U47" s="1">
        <f>+S47/$S$71</f>
        <v>-1.2165612830263603E-4</v>
      </c>
    </row>
    <row r="48" spans="1:21" ht="21" x14ac:dyDescent="0.55000000000000004">
      <c r="A48" s="25" t="s">
        <v>103</v>
      </c>
      <c r="C48" s="7">
        <f>IFERROR(VLOOKUP(A48,'درآمد سود سهام'!A:S,13,0),0)</f>
        <v>3561032753</v>
      </c>
      <c r="D48" s="7"/>
      <c r="E48" s="7">
        <f>IFERROR(VLOOKUP(A48,'درآمد ناشی از تغییر قیمت اوراق'!A:Q,9,0),0)</f>
        <v>0</v>
      </c>
      <c r="F48" s="7"/>
      <c r="G48" s="7">
        <f>IFERROR(VLOOKUP(A48,'درآمد ناشی از فروش'!A:Q,9,0),0)</f>
        <v>15506039590</v>
      </c>
      <c r="H48" s="7"/>
      <c r="I48" s="7">
        <f t="shared" si="0"/>
        <v>19067072343</v>
      </c>
      <c r="J48" s="7"/>
      <c r="K48" s="1">
        <f>+I48/$I$71</f>
        <v>1.6539374160302912E-3</v>
      </c>
      <c r="L48" s="7"/>
      <c r="M48" s="7">
        <f>IFERROR(VLOOKUP(A48,'درآمد سود سهام'!A:S,19,0),0)</f>
        <v>3561032753</v>
      </c>
      <c r="N48" s="7"/>
      <c r="O48" s="7">
        <f>IFERROR(VLOOKUP(A48,'درآمد ناشی از تغییر قیمت اوراق'!A:Q,17,0),0)</f>
        <v>0</v>
      </c>
      <c r="P48" s="7"/>
      <c r="Q48" s="7">
        <f>IFERROR(VLOOKUP(A48,'درآمد ناشی از فروش'!A:Q,17,0),0)</f>
        <v>17751055444</v>
      </c>
      <c r="R48" s="7"/>
      <c r="S48" s="7">
        <f t="shared" si="1"/>
        <v>21312088197</v>
      </c>
      <c r="T48" s="7"/>
      <c r="U48" s="1">
        <f>+S48/$S$71</f>
        <v>2.2190608872326842E-3</v>
      </c>
    </row>
    <row r="49" spans="1:21" ht="21" x14ac:dyDescent="0.55000000000000004">
      <c r="A49" s="25" t="s">
        <v>106</v>
      </c>
      <c r="C49" s="7">
        <f>IFERROR(VLOOKUP(A49,'درآمد سود سهام'!A:S,13,0),0)</f>
        <v>0</v>
      </c>
      <c r="D49" s="7"/>
      <c r="E49" s="7">
        <f>IFERROR(VLOOKUP(A49,'درآمد ناشی از تغییر قیمت اوراق'!A:Q,9,0),0)</f>
        <v>30259917236</v>
      </c>
      <c r="F49" s="7"/>
      <c r="G49" s="7">
        <f>IFERROR(VLOOKUP(A49,'درآمد ناشی از فروش'!A:Q,9,0),0)</f>
        <v>0</v>
      </c>
      <c r="H49" s="7"/>
      <c r="I49" s="7">
        <f t="shared" si="0"/>
        <v>30259917236</v>
      </c>
      <c r="J49" s="7"/>
      <c r="K49" s="1">
        <f>+I49/$I$71</f>
        <v>2.6248397458340893E-3</v>
      </c>
      <c r="L49" s="7"/>
      <c r="M49" s="7">
        <f>IFERROR(VLOOKUP(A49,'درآمد سود سهام'!A:S,19,0),0)</f>
        <v>0</v>
      </c>
      <c r="N49" s="7"/>
      <c r="O49" s="7">
        <f>IFERROR(VLOOKUP(A49,'درآمد ناشی از تغییر قیمت اوراق'!A:Q,17,0),0)</f>
        <v>46812965375</v>
      </c>
      <c r="P49" s="7"/>
      <c r="Q49" s="7">
        <f>IFERROR(VLOOKUP(A49,'درآمد ناشی از فروش'!A:Q,17,0),0)</f>
        <v>1080582038</v>
      </c>
      <c r="R49" s="7"/>
      <c r="S49" s="7">
        <f t="shared" si="1"/>
        <v>47893547413</v>
      </c>
      <c r="T49" s="7"/>
      <c r="U49" s="1">
        <f>+S49/$S$71</f>
        <v>4.9867801236845831E-3</v>
      </c>
    </row>
    <row r="50" spans="1:21" ht="21" x14ac:dyDescent="0.55000000000000004">
      <c r="A50" s="25" t="s">
        <v>107</v>
      </c>
      <c r="C50" s="7">
        <f>IFERROR(VLOOKUP(A50,'درآمد سود سهام'!A:S,13,0),0)</f>
        <v>6259041397</v>
      </c>
      <c r="D50" s="7"/>
      <c r="E50" s="7">
        <f>IFERROR(VLOOKUP(A50,'درآمد ناشی از تغییر قیمت اوراق'!A:Q,9,0),0)</f>
        <v>12391215773</v>
      </c>
      <c r="F50" s="7"/>
      <c r="G50" s="7">
        <f>IFERROR(VLOOKUP(A50,'درآمد ناشی از فروش'!A:Q,9,0),0)</f>
        <v>0</v>
      </c>
      <c r="H50" s="7"/>
      <c r="I50" s="7">
        <f t="shared" si="0"/>
        <v>18650257170</v>
      </c>
      <c r="J50" s="7"/>
      <c r="K50" s="1">
        <f>+I50/$I$71</f>
        <v>1.6177815658928196E-3</v>
      </c>
      <c r="L50" s="7"/>
      <c r="M50" s="7">
        <f>IFERROR(VLOOKUP(A50,'درآمد سود سهام'!A:S,19,0),0)</f>
        <v>6259041397</v>
      </c>
      <c r="N50" s="7"/>
      <c r="O50" s="7">
        <f>IFERROR(VLOOKUP(A50,'درآمد ناشی از تغییر قیمت اوراق'!A:Q,17,0),0)</f>
        <v>1218751516</v>
      </c>
      <c r="P50" s="7"/>
      <c r="Q50" s="7">
        <f>IFERROR(VLOOKUP(A50,'درآمد ناشی از فروش'!A:Q,17,0),0)</f>
        <v>-663620942</v>
      </c>
      <c r="R50" s="7"/>
      <c r="S50" s="7">
        <f t="shared" si="1"/>
        <v>6814171971</v>
      </c>
      <c r="T50" s="7"/>
      <c r="U50" s="1">
        <f>+S50/$S$71</f>
        <v>7.0950637778666224E-4</v>
      </c>
    </row>
    <row r="51" spans="1:21" ht="21" x14ac:dyDescent="0.55000000000000004">
      <c r="A51" s="25" t="s">
        <v>117</v>
      </c>
      <c r="C51" s="7">
        <f>IFERROR(VLOOKUP(A51,'درآمد سود سهام'!A:S,13,0),0)</f>
        <v>0</v>
      </c>
      <c r="D51" s="7"/>
      <c r="E51" s="7">
        <f>IFERROR(VLOOKUP(A51,'درآمد ناشی از تغییر قیمت اوراق'!A:Q,9,0),0)</f>
        <v>0</v>
      </c>
      <c r="F51" s="7"/>
      <c r="G51" s="7">
        <f>IFERROR(VLOOKUP(A51,'درآمد ناشی از فروش'!A:Q,9,0),0)</f>
        <v>191391226</v>
      </c>
      <c r="H51" s="7"/>
      <c r="I51" s="7">
        <f t="shared" si="0"/>
        <v>191391226</v>
      </c>
      <c r="J51" s="7"/>
      <c r="K51" s="1">
        <f>+I51/$I$71</f>
        <v>1.6601872803903355E-5</v>
      </c>
      <c r="L51" s="7"/>
      <c r="M51" s="7">
        <f>IFERROR(VLOOKUP(A51,'درآمد سود سهام'!A:S,19,0),0)</f>
        <v>0</v>
      </c>
      <c r="N51" s="7"/>
      <c r="O51" s="7">
        <f>IFERROR(VLOOKUP(A51,'درآمد ناشی از تغییر قیمت اوراق'!A:Q,17,0),0)</f>
        <v>0</v>
      </c>
      <c r="P51" s="7"/>
      <c r="Q51" s="7">
        <f>IFERROR(VLOOKUP(A51,'درآمد ناشی از فروش'!A:Q,17,0),0)</f>
        <v>1878927169</v>
      </c>
      <c r="R51" s="7"/>
      <c r="S51" s="7">
        <f t="shared" si="1"/>
        <v>1878927169</v>
      </c>
      <c r="T51" s="7"/>
      <c r="U51" s="1">
        <f>+S51/$S$71</f>
        <v>1.9563797560079774E-4</v>
      </c>
    </row>
    <row r="52" spans="1:21" ht="21" x14ac:dyDescent="0.55000000000000004">
      <c r="A52" s="25" t="s">
        <v>113</v>
      </c>
      <c r="C52" s="7">
        <f>IFERROR(VLOOKUP(A52,'درآمد سود سهام'!A:S,13,0),0)</f>
        <v>0</v>
      </c>
      <c r="D52" s="7"/>
      <c r="E52" s="7">
        <f>IFERROR(VLOOKUP(A52,'درآمد ناشی از تغییر قیمت اوراق'!A:Q,9,0),0)</f>
        <v>0</v>
      </c>
      <c r="F52" s="7"/>
      <c r="G52" s="7">
        <f>IFERROR(VLOOKUP(A52,'درآمد ناشی از فروش'!A:Q,9,0),0)</f>
        <v>0</v>
      </c>
      <c r="H52" s="7"/>
      <c r="I52" s="7">
        <f t="shared" si="0"/>
        <v>0</v>
      </c>
      <c r="J52" s="7"/>
      <c r="K52" s="1">
        <f>+I52/$I$71</f>
        <v>0</v>
      </c>
      <c r="L52" s="7"/>
      <c r="M52" s="7">
        <f>IFERROR(VLOOKUP(A52,'درآمد سود سهام'!A:S,19,0),0)</f>
        <v>0</v>
      </c>
      <c r="N52" s="7"/>
      <c r="O52" s="7">
        <f>IFERROR(VLOOKUP(A52,'درآمد ناشی از تغییر قیمت اوراق'!A:Q,17,0),0)</f>
        <v>0</v>
      </c>
      <c r="P52" s="7"/>
      <c r="Q52" s="7">
        <f>IFERROR(VLOOKUP(A52,'درآمد ناشی از فروش'!A:Q,17,0),0)</f>
        <v>1812971889</v>
      </c>
      <c r="R52" s="7"/>
      <c r="S52" s="7">
        <f t="shared" si="1"/>
        <v>1812971889</v>
      </c>
      <c r="T52" s="7"/>
      <c r="U52" s="1">
        <f>+S52/$S$71</f>
        <v>1.8877056867184732E-4</v>
      </c>
    </row>
    <row r="53" spans="1:21" ht="21" x14ac:dyDescent="0.55000000000000004">
      <c r="A53" s="25" t="s">
        <v>104</v>
      </c>
      <c r="C53" s="7">
        <f>IFERROR(VLOOKUP(A53,'درآمد سود سهام'!A:S,13,0),0)</f>
        <v>0</v>
      </c>
      <c r="D53" s="7"/>
      <c r="E53" s="7">
        <f>IFERROR(VLOOKUP(A53,'درآمد ناشی از تغییر قیمت اوراق'!A:Q,9,0),0)</f>
        <v>413032388</v>
      </c>
      <c r="F53" s="7"/>
      <c r="G53" s="7">
        <f>IFERROR(VLOOKUP(A53,'درآمد ناشی از فروش'!A:Q,9,0),0)</f>
        <v>0</v>
      </c>
      <c r="H53" s="7"/>
      <c r="I53" s="7">
        <f t="shared" si="0"/>
        <v>413032388</v>
      </c>
      <c r="J53" s="7"/>
      <c r="K53" s="1">
        <f>+I53/$I$71</f>
        <v>3.5827719550051149E-5</v>
      </c>
      <c r="L53" s="7"/>
      <c r="M53" s="7">
        <f>IFERROR(VLOOKUP(A53,'درآمد سود سهام'!A:S,19,0),0)</f>
        <v>0</v>
      </c>
      <c r="N53" s="7"/>
      <c r="O53" s="7">
        <f>IFERROR(VLOOKUP(A53,'درآمد ناشی از تغییر قیمت اوراق'!A:Q,17,0),0)</f>
        <v>-591640987</v>
      </c>
      <c r="P53" s="7"/>
      <c r="Q53" s="7">
        <f>IFERROR(VLOOKUP(A53,'درآمد ناشی از فروش'!A:Q,17,0),0)</f>
        <v>0</v>
      </c>
      <c r="R53" s="7"/>
      <c r="S53" s="7">
        <f t="shared" si="1"/>
        <v>-591640987</v>
      </c>
      <c r="T53" s="7"/>
      <c r="U53" s="1">
        <f>+S53/$S$71</f>
        <v>-6.1602943897362897E-5</v>
      </c>
    </row>
    <row r="54" spans="1:21" ht="21" x14ac:dyDescent="0.55000000000000004">
      <c r="A54" s="25" t="s">
        <v>115</v>
      </c>
      <c r="C54" s="7">
        <f>IFERROR(VLOOKUP(A54,'درآمد سود سهام'!A:S,13,0),0)</f>
        <v>0</v>
      </c>
      <c r="D54" s="7"/>
      <c r="E54" s="7">
        <f>IFERROR(VLOOKUP(A54,'درآمد ناشی از تغییر قیمت اوراق'!A:Q,9,0),0)</f>
        <v>0</v>
      </c>
      <c r="F54" s="7"/>
      <c r="G54" s="7">
        <f>IFERROR(VLOOKUP(A54,'درآمد ناشی از فروش'!A:Q,9,0),0)</f>
        <v>0</v>
      </c>
      <c r="H54" s="7"/>
      <c r="I54" s="7">
        <f t="shared" si="0"/>
        <v>0</v>
      </c>
      <c r="J54" s="7"/>
      <c r="K54" s="1">
        <f>+I54/$I$71</f>
        <v>0</v>
      </c>
      <c r="L54" s="7"/>
      <c r="M54" s="7">
        <f>IFERROR(VLOOKUP(A54,'درآمد سود سهام'!A:S,19,0),0)</f>
        <v>0</v>
      </c>
      <c r="N54" s="7"/>
      <c r="O54" s="7">
        <f>IFERROR(VLOOKUP(A54,'درآمد ناشی از تغییر قیمت اوراق'!A:Q,17,0),0)</f>
        <v>0</v>
      </c>
      <c r="P54" s="7"/>
      <c r="Q54" s="7">
        <f>IFERROR(VLOOKUP(A54,'درآمد ناشی از فروش'!A:Q,17,0),0)</f>
        <v>3812901</v>
      </c>
      <c r="R54" s="7"/>
      <c r="S54" s="7">
        <f t="shared" si="1"/>
        <v>3812901</v>
      </c>
      <c r="T54" s="7"/>
      <c r="U54" s="1">
        <f>+S54/$S$71</f>
        <v>3.9700752914401933E-7</v>
      </c>
    </row>
    <row r="55" spans="1:21" ht="21" x14ac:dyDescent="0.55000000000000004">
      <c r="A55" s="25" t="s">
        <v>132</v>
      </c>
      <c r="C55" s="7">
        <f>IFERROR(VLOOKUP(A55,'درآمد سود سهام'!A:S,13,0),0)</f>
        <v>0</v>
      </c>
      <c r="D55" s="7"/>
      <c r="E55" s="7">
        <f>IFERROR(VLOOKUP(A55,'درآمد ناشی از تغییر قیمت اوراق'!A:Q,9,0),0)</f>
        <v>55396658</v>
      </c>
      <c r="F55" s="7"/>
      <c r="G55" s="7">
        <f>IFERROR(VLOOKUP(A55,'درآمد ناشی از فروش'!A:Q,9,0),0)</f>
        <v>0</v>
      </c>
      <c r="H55" s="7"/>
      <c r="I55" s="7">
        <f t="shared" ref="I55:I61" si="2">+G55+E55+C55</f>
        <v>55396658</v>
      </c>
      <c r="J55" s="7"/>
      <c r="K55" s="1">
        <f>+I55/$I$71</f>
        <v>4.8052791609022622E-6</v>
      </c>
      <c r="L55" s="7"/>
      <c r="M55" s="7">
        <f>IFERROR(VLOOKUP(A55,'درآمد سود سهام'!A:S,19,0),0)</f>
        <v>0</v>
      </c>
      <c r="N55" s="7"/>
      <c r="O55" s="7">
        <f>IFERROR(VLOOKUP(A55,'درآمد ناشی از تغییر قیمت اوراق'!A:Q,17,0),0)</f>
        <v>55396658</v>
      </c>
      <c r="P55" s="7"/>
      <c r="Q55" s="7">
        <f>IFERROR(VLOOKUP(A55,'درآمد ناشی از فروش'!A:Q,17,0),0)</f>
        <v>0</v>
      </c>
      <c r="R55" s="7"/>
      <c r="S55" s="7">
        <f t="shared" ref="S55:S61" si="3">+Q55+O55+M55</f>
        <v>55396658</v>
      </c>
      <c r="T55" s="7"/>
      <c r="U55" s="1">
        <f t="shared" ref="U55:U61" si="4">+S55/$S$71</f>
        <v>5.7680202857132334E-6</v>
      </c>
    </row>
    <row r="56" spans="1:21" ht="21" x14ac:dyDescent="0.55000000000000004">
      <c r="A56" s="25" t="s">
        <v>126</v>
      </c>
      <c r="C56" s="7">
        <f>IFERROR(VLOOKUP(A56,'درآمد سود سهام'!A:S,13,0),0)</f>
        <v>0</v>
      </c>
      <c r="D56" s="7"/>
      <c r="E56" s="7">
        <f>IFERROR(VLOOKUP(A56,'درآمد ناشی از تغییر قیمت اوراق'!A:Q,9,0),0)</f>
        <v>3022082197</v>
      </c>
      <c r="F56" s="7"/>
      <c r="G56" s="7">
        <f>IFERROR(VLOOKUP(A56,'درآمد ناشی از فروش'!A:Q,9,0),0)</f>
        <v>0</v>
      </c>
      <c r="H56" s="7"/>
      <c r="I56" s="7">
        <f t="shared" si="2"/>
        <v>3022082197</v>
      </c>
      <c r="J56" s="7"/>
      <c r="K56" s="1">
        <f>+I56/$I$71</f>
        <v>2.6214485003369379E-4</v>
      </c>
      <c r="L56" s="7"/>
      <c r="M56" s="7">
        <f>IFERROR(VLOOKUP(A56,'درآمد سود سهام'!A:S,19,0),0)</f>
        <v>0</v>
      </c>
      <c r="N56" s="7"/>
      <c r="O56" s="7">
        <f>IFERROR(VLOOKUP(A56,'درآمد ناشی از تغییر قیمت اوراق'!A:Q,17,0),0)</f>
        <v>3022082197</v>
      </c>
      <c r="P56" s="7"/>
      <c r="Q56" s="7">
        <f>IFERROR(VLOOKUP(A56,'درآمد ناشی از فروش'!A:Q,17,0),0)</f>
        <v>0</v>
      </c>
      <c r="R56" s="7"/>
      <c r="S56" s="7">
        <f t="shared" si="3"/>
        <v>3022082197</v>
      </c>
      <c r="T56" s="7"/>
      <c r="U56" s="1">
        <f t="shared" si="4"/>
        <v>3.146657586706551E-4</v>
      </c>
    </row>
    <row r="57" spans="1:21" ht="21" x14ac:dyDescent="0.55000000000000004">
      <c r="A57" s="25" t="s">
        <v>125</v>
      </c>
      <c r="C57" s="7">
        <f>IFERROR(VLOOKUP(A57,'درآمد سود سهام'!A:S,13,0),0)</f>
        <v>0</v>
      </c>
      <c r="D57" s="7"/>
      <c r="E57" s="7">
        <f>IFERROR(VLOOKUP(A57,'درآمد ناشی از تغییر قیمت اوراق'!A:Q,9,0),0)</f>
        <v>335168311285</v>
      </c>
      <c r="F57" s="7"/>
      <c r="G57" s="7">
        <f>IFERROR(VLOOKUP(A57,'درآمد ناشی از فروش'!A:Q,9,0),0)</f>
        <v>0</v>
      </c>
      <c r="H57" s="7"/>
      <c r="I57" s="7">
        <f t="shared" si="2"/>
        <v>335168311285</v>
      </c>
      <c r="J57" s="7"/>
      <c r="K57" s="1">
        <f>+I57/$I$71</f>
        <v>2.9073546306938099E-2</v>
      </c>
      <c r="L57" s="7"/>
      <c r="M57" s="7">
        <f>IFERROR(VLOOKUP(A57,'درآمد سود سهام'!A:S,19,0),0)</f>
        <v>0</v>
      </c>
      <c r="N57" s="7"/>
      <c r="O57" s="7">
        <f>IFERROR(VLOOKUP(A57,'درآمد ناشی از تغییر قیمت اوراق'!A:Q,17,0),0)</f>
        <v>-5064824</v>
      </c>
      <c r="P57" s="7"/>
      <c r="Q57" s="7">
        <f>IFERROR(VLOOKUP(A57,'درآمد ناشی از فروش'!A:Q,17,0),0)</f>
        <v>0</v>
      </c>
      <c r="R57" s="7"/>
      <c r="S57" s="7">
        <f t="shared" si="3"/>
        <v>-5064824</v>
      </c>
      <c r="T57" s="7"/>
      <c r="U57" s="1">
        <f t="shared" si="4"/>
        <v>-5.2736046957141784E-7</v>
      </c>
    </row>
    <row r="58" spans="1:21" ht="21" x14ac:dyDescent="0.55000000000000004">
      <c r="A58" s="25" t="s">
        <v>130</v>
      </c>
      <c r="C58" s="7">
        <f>IFERROR(VLOOKUP(A58,'درآمد سود سهام'!A:S,13,0),0)</f>
        <v>0</v>
      </c>
      <c r="D58" s="7"/>
      <c r="E58" s="7">
        <f>IFERROR(VLOOKUP(A58,'درآمد ناشی از تغییر قیمت اوراق'!A:Q,9,0),0)</f>
        <v>946506198</v>
      </c>
      <c r="F58" s="7"/>
      <c r="G58" s="7">
        <f>IFERROR(VLOOKUP(A58,'درآمد ناشی از فروش'!A:Q,9,0),0)</f>
        <v>0</v>
      </c>
      <c r="H58" s="7"/>
      <c r="I58" s="7">
        <f t="shared" si="2"/>
        <v>946506198</v>
      </c>
      <c r="J58" s="7"/>
      <c r="K58" s="1">
        <f>+I58/$I$71</f>
        <v>8.2102904274734947E-5</v>
      </c>
      <c r="L58" s="7"/>
      <c r="M58" s="7">
        <f>IFERROR(VLOOKUP(A58,'درآمد سود سهام'!A:S,19,0),0)</f>
        <v>0</v>
      </c>
      <c r="N58" s="7"/>
      <c r="O58" s="7">
        <f>IFERROR(VLOOKUP(A58,'درآمد ناشی از تغییر قیمت اوراق'!A:Q,17,0),0)</f>
        <v>946506198</v>
      </c>
      <c r="P58" s="7"/>
      <c r="Q58" s="7">
        <f>IFERROR(VLOOKUP(A58,'درآمد ناشی از فروش'!A:Q,17,0),0)</f>
        <v>0</v>
      </c>
      <c r="R58" s="7"/>
      <c r="S58" s="7">
        <f t="shared" si="3"/>
        <v>946506198</v>
      </c>
      <c r="T58" s="7"/>
      <c r="U58" s="1">
        <f t="shared" si="4"/>
        <v>9.855228000608459E-5</v>
      </c>
    </row>
    <row r="59" spans="1:21" ht="21" x14ac:dyDescent="0.55000000000000004">
      <c r="A59" s="25" t="s">
        <v>128</v>
      </c>
      <c r="C59" s="7">
        <f>IFERROR(VLOOKUP(A59,'درآمد سود سهام'!A:S,13,0),0)</f>
        <v>0</v>
      </c>
      <c r="D59" s="7"/>
      <c r="E59" s="7">
        <f>IFERROR(VLOOKUP(A59,'درآمد ناشی از تغییر قیمت اوراق'!A:Q,9,0),0)</f>
        <v>-3409481749</v>
      </c>
      <c r="F59" s="7"/>
      <c r="G59" s="7">
        <f>IFERROR(VLOOKUP(A59,'درآمد ناشی از فروش'!A:Q,9,0),0)</f>
        <v>0</v>
      </c>
      <c r="H59" s="7"/>
      <c r="I59" s="7">
        <f t="shared" si="2"/>
        <v>-3409481749</v>
      </c>
      <c r="J59" s="7"/>
      <c r="K59" s="1">
        <f>+I59/$I$71</f>
        <v>-2.9574909731822264E-4</v>
      </c>
      <c r="L59" s="7"/>
      <c r="M59" s="7">
        <f>IFERROR(VLOOKUP(A59,'درآمد سود سهام'!A:S,19,0),0)</f>
        <v>0</v>
      </c>
      <c r="N59" s="7"/>
      <c r="O59" s="7">
        <f>IFERROR(VLOOKUP(A59,'درآمد ناشی از تغییر قیمت اوراق'!A:Q,17,0),0)</f>
        <v>-3409481749</v>
      </c>
      <c r="P59" s="7"/>
      <c r="Q59" s="7">
        <f>IFERROR(VLOOKUP(A59,'درآمد ناشی از فروش'!A:Q,17,0),0)</f>
        <v>0</v>
      </c>
      <c r="R59" s="7"/>
      <c r="S59" s="7">
        <f t="shared" si="3"/>
        <v>-3409481749</v>
      </c>
      <c r="T59" s="7"/>
      <c r="U59" s="1">
        <f t="shared" si="4"/>
        <v>-3.5500264098966102E-4</v>
      </c>
    </row>
    <row r="60" spans="1:21" ht="21" x14ac:dyDescent="0.55000000000000004">
      <c r="A60" s="25" t="s">
        <v>129</v>
      </c>
      <c r="C60" s="7">
        <f>IFERROR(VLOOKUP(A60,'درآمد سود سهام'!A:S,13,0),0)</f>
        <v>0</v>
      </c>
      <c r="D60" s="7"/>
      <c r="E60" s="7">
        <f>IFERROR(VLOOKUP(A60,'درآمد ناشی از تغییر قیمت اوراق'!A:Q,9,0),0)</f>
        <v>-1024872058</v>
      </c>
      <c r="F60" s="7"/>
      <c r="G60" s="7">
        <f>IFERROR(VLOOKUP(A60,'درآمد ناشی از فروش'!A:Q,9,0),0)</f>
        <v>0</v>
      </c>
      <c r="H60" s="7"/>
      <c r="I60" s="7">
        <f t="shared" si="2"/>
        <v>-1024872058</v>
      </c>
      <c r="J60" s="7"/>
      <c r="K60" s="1">
        <f>+I60/$I$71</f>
        <v>-8.8900603767440523E-5</v>
      </c>
      <c r="L60" s="7"/>
      <c r="M60" s="7">
        <f>IFERROR(VLOOKUP(A60,'درآمد سود سهام'!A:S,19,0),0)</f>
        <v>0</v>
      </c>
      <c r="N60" s="7"/>
      <c r="O60" s="7">
        <f>IFERROR(VLOOKUP(A60,'درآمد ناشی از تغییر قیمت اوراق'!A:Q,17,0),0)</f>
        <v>-1024872058</v>
      </c>
      <c r="P60" s="7"/>
      <c r="Q60" s="7">
        <f>IFERROR(VLOOKUP(A60,'درآمد ناشی از فروش'!A:Q,17,0),0)</f>
        <v>0</v>
      </c>
      <c r="R60" s="7"/>
      <c r="S60" s="7">
        <f t="shared" si="3"/>
        <v>-1024872058</v>
      </c>
      <c r="T60" s="7"/>
      <c r="U60" s="1">
        <f t="shared" si="4"/>
        <v>-1.0671190346545218E-4</v>
      </c>
    </row>
    <row r="61" spans="1:21" ht="21" x14ac:dyDescent="0.55000000000000004">
      <c r="A61" s="25" t="s">
        <v>127</v>
      </c>
      <c r="C61" s="7">
        <f>IFERROR(VLOOKUP(A61,'درآمد سود سهام'!A:S,13,0),0)</f>
        <v>0</v>
      </c>
      <c r="D61" s="7"/>
      <c r="E61" s="7">
        <f>IFERROR(VLOOKUP(A61,'درآمد ناشی از تغییر قیمت اوراق'!A:Q,9,0),0)</f>
        <v>11036122017</v>
      </c>
      <c r="F61" s="7"/>
      <c r="G61" s="7">
        <f>IFERROR(VLOOKUP(A61,'درآمد ناشی از فروش'!A:Q,9,0),0)</f>
        <v>0</v>
      </c>
      <c r="H61" s="7"/>
      <c r="I61" s="7">
        <f t="shared" si="2"/>
        <v>11036122017</v>
      </c>
      <c r="J61" s="7"/>
      <c r="K61" s="1">
        <f>+I61/$I$71</f>
        <v>9.5730769797457344E-4</v>
      </c>
      <c r="L61" s="7"/>
      <c r="M61" s="7">
        <f>IFERROR(VLOOKUP(A61,'درآمد سود سهام'!A:S,19,0),0)</f>
        <v>0</v>
      </c>
      <c r="N61" s="7"/>
      <c r="O61" s="7">
        <f>IFERROR(VLOOKUP(A61,'درآمد ناشی از تغییر قیمت اوراق'!A:Q,17,0),0)</f>
        <v>11036122017</v>
      </c>
      <c r="P61" s="7"/>
      <c r="Q61" s="7">
        <f>IFERROR(VLOOKUP(A61,'درآمد ناشی از فروش'!A:Q,17,0),0)</f>
        <v>0</v>
      </c>
      <c r="R61" s="7"/>
      <c r="S61" s="7">
        <f t="shared" si="3"/>
        <v>11036122017</v>
      </c>
      <c r="T61" s="7"/>
      <c r="U61" s="1">
        <f t="shared" si="4"/>
        <v>1.1491049815615672E-3</v>
      </c>
    </row>
    <row r="62" spans="1:21" ht="21" x14ac:dyDescent="0.55000000000000004">
      <c r="A62" s="25" t="s">
        <v>121</v>
      </c>
      <c r="C62" s="7">
        <f>IFERROR(VLOOKUP(A62,'درآمد سود سهام'!A:S,13,0),0)</f>
        <v>0</v>
      </c>
      <c r="D62" s="7"/>
      <c r="E62" s="7">
        <f>IFERROR(VLOOKUP(A62,'درآمد ناشی از تغییر قیمت اوراق'!A:Q,9,0),0)</f>
        <v>0</v>
      </c>
      <c r="F62" s="7"/>
      <c r="G62" s="7">
        <f>IFERROR(VLOOKUP(A62,'درآمد ناشی از فروش'!A:Q,9,0),0)</f>
        <v>0</v>
      </c>
      <c r="H62" s="7"/>
      <c r="I62" s="7">
        <f t="shared" ref="I62" si="5">+G62+E62+C62</f>
        <v>0</v>
      </c>
      <c r="J62" s="7"/>
      <c r="K62" s="1">
        <f>+I62/$I$71</f>
        <v>0</v>
      </c>
      <c r="L62" s="7"/>
      <c r="M62" s="7">
        <f>IFERROR(VLOOKUP(A62,'درآمد سود سهام'!A:S,19,0),0)</f>
        <v>0</v>
      </c>
      <c r="N62" s="7"/>
      <c r="O62" s="7">
        <f>IFERROR(VLOOKUP(A62,'درآمد ناشی از تغییر قیمت اوراق'!A:Q,17,0),0)</f>
        <v>0</v>
      </c>
      <c r="P62" s="7"/>
      <c r="Q62" s="7">
        <f>IFERROR(VLOOKUP(A62,'درآمد ناشی از فروش'!A:Q,17,0),0)</f>
        <v>-17025309</v>
      </c>
      <c r="R62" s="7"/>
      <c r="S62" s="7">
        <f t="shared" ref="S62" si="6">+Q62+O62+M62</f>
        <v>-17025309</v>
      </c>
      <c r="T62" s="7"/>
      <c r="U62" s="1">
        <f>+S62/$S$71</f>
        <v>-1.7727121315249032E-6</v>
      </c>
    </row>
    <row r="63" spans="1:21" ht="21" x14ac:dyDescent="0.55000000000000004">
      <c r="A63" s="25" t="s">
        <v>109</v>
      </c>
      <c r="C63" s="7">
        <f>IFERROR(VLOOKUP(A63,'درآمد سود سهام'!A:S,13,0),0)</f>
        <v>0</v>
      </c>
      <c r="D63" s="7"/>
      <c r="E63" s="7">
        <f>IFERROR(VLOOKUP(A63,'درآمد ناشی از تغییر قیمت اوراق'!A:Q,9,0),0)</f>
        <v>0</v>
      </c>
      <c r="F63" s="7"/>
      <c r="G63" s="7">
        <f>IFERROR(VLOOKUP(A63,'درآمد ناشی از فروش'!A:Q,9,0),0)</f>
        <v>-4557476969</v>
      </c>
      <c r="H63" s="7"/>
      <c r="I63" s="7">
        <f t="shared" ref="I63:I66" si="7">+G63+E63+C63</f>
        <v>-4557476969</v>
      </c>
      <c r="J63" s="7"/>
      <c r="K63" s="1">
        <f>+I63/$I$71</f>
        <v>-3.9532978876501368E-4</v>
      </c>
      <c r="L63" s="7"/>
      <c r="M63" s="7">
        <f>IFERROR(VLOOKUP(A63,'درآمد سود سهام'!A:S,19,0),0)</f>
        <v>0</v>
      </c>
      <c r="N63" s="7"/>
      <c r="O63" s="7">
        <f>IFERROR(VLOOKUP(A63,'درآمد ناشی از تغییر قیمت اوراق'!A:Q,17,0),0)</f>
        <v>0</v>
      </c>
      <c r="P63" s="7"/>
      <c r="Q63" s="7">
        <f>IFERROR(VLOOKUP(A63,'درآمد ناشی از فروش'!A:Q,17,0),0)</f>
        <v>-4669115191</v>
      </c>
      <c r="R63" s="7"/>
      <c r="S63" s="7">
        <f t="shared" ref="S63:S66" si="8">+Q63+O63+M63</f>
        <v>-4669115191</v>
      </c>
      <c r="T63" s="7"/>
      <c r="U63" s="1">
        <f>+S63/$S$71</f>
        <v>-4.861584093758836E-4</v>
      </c>
    </row>
    <row r="64" spans="1:21" ht="21" x14ac:dyDescent="0.55000000000000004">
      <c r="A64" s="25" t="s">
        <v>146</v>
      </c>
      <c r="C64" s="7">
        <f>IFERROR(VLOOKUP(A64,'درآمد سود سهام'!A:S,13,0),0)</f>
        <v>0</v>
      </c>
      <c r="D64" s="7"/>
      <c r="E64" s="7">
        <f>IFERROR(VLOOKUP(A64,'درآمد ناشی از تغییر قیمت اوراق'!A:Q,9,0),0)</f>
        <v>0</v>
      </c>
      <c r="F64" s="7"/>
      <c r="G64" s="7">
        <f>IFERROR(VLOOKUP(A64,'درآمد ناشی از فروش'!A:Q,9,0),0)</f>
        <v>0</v>
      </c>
      <c r="H64" s="7"/>
      <c r="I64" s="7">
        <f t="shared" si="7"/>
        <v>0</v>
      </c>
      <c r="J64" s="7"/>
      <c r="K64" s="1">
        <f>+I64/$I$71</f>
        <v>0</v>
      </c>
      <c r="L64" s="7"/>
      <c r="M64" s="7">
        <f>IFERROR(VLOOKUP(A64,'درآمد سود سهام'!A:S,19,0),0)</f>
        <v>0</v>
      </c>
      <c r="N64" s="7"/>
      <c r="O64" s="7">
        <f>IFERROR(VLOOKUP(A64,'درآمد ناشی از تغییر قیمت اوراق'!A:Q,17,0),0)</f>
        <v>0</v>
      </c>
      <c r="P64" s="7"/>
      <c r="Q64" s="7">
        <f>IFERROR(VLOOKUP(A64,'درآمد ناشی از فروش'!A:Q,17,0),0)</f>
        <v>-91414418120</v>
      </c>
      <c r="R64" s="7"/>
      <c r="S64" s="7">
        <f t="shared" si="8"/>
        <v>-91414418120</v>
      </c>
      <c r="T64" s="7"/>
      <c r="U64" s="1">
        <f t="shared" ref="U64" si="9">+S64/$S$71</f>
        <v>-9.5182676565584764E-3</v>
      </c>
    </row>
    <row r="65" spans="1:21" ht="21" x14ac:dyDescent="0.55000000000000004">
      <c r="A65" s="25" t="s">
        <v>133</v>
      </c>
      <c r="C65" s="7">
        <f>IFERROR(VLOOKUP(A65,'درآمد سود سهام'!A:S,13,0),0)</f>
        <v>3541079365</v>
      </c>
      <c r="D65" s="7"/>
      <c r="E65" s="7">
        <f>IFERROR(VLOOKUP(A65,'درآمد ناشی از تغییر قیمت اوراق'!A:Q,9,0),0)</f>
        <v>9849286796</v>
      </c>
      <c r="F65" s="7"/>
      <c r="G65" s="7">
        <f>IFERROR(VLOOKUP(A65,'درآمد ناشی از فروش'!A:Q,9,0),0)</f>
        <v>0</v>
      </c>
      <c r="H65" s="7"/>
      <c r="I65" s="7">
        <f t="shared" si="7"/>
        <v>13390366161</v>
      </c>
      <c r="J65" s="7"/>
      <c r="K65" s="1">
        <f t="shared" ref="K65" si="10">+I65/$I$71</f>
        <v>1.1615221891238298E-3</v>
      </c>
      <c r="L65" s="7"/>
      <c r="M65" s="7">
        <f>IFERROR(VLOOKUP(A65,'درآمد سود سهام'!A:S,19,0),0)</f>
        <v>3541079365</v>
      </c>
      <c r="N65" s="7"/>
      <c r="O65" s="7">
        <f>IFERROR(VLOOKUP(A65,'درآمد ناشی از تغییر قیمت اوراق'!A:Q,17,0),0)</f>
        <v>9849286796</v>
      </c>
      <c r="P65" s="7"/>
      <c r="Q65" s="7">
        <f>IFERROR(VLOOKUP(A65,'درآمد ناشی از فروش'!A:Q,17,0),0)</f>
        <v>0</v>
      </c>
      <c r="R65" s="7"/>
      <c r="S65" s="7">
        <f t="shared" si="8"/>
        <v>13390366161</v>
      </c>
      <c r="T65" s="7"/>
      <c r="U65" s="1">
        <f t="shared" ref="U65" si="11">+S65/$S$71</f>
        <v>1.3942339924147777E-3</v>
      </c>
    </row>
    <row r="66" spans="1:21" ht="21" x14ac:dyDescent="0.55000000000000004">
      <c r="A66" s="25" t="s">
        <v>108</v>
      </c>
      <c r="C66" s="7">
        <f>IFERROR(VLOOKUP(A66,'درآمد سود سهام'!A:S,13,0),0)</f>
        <v>0</v>
      </c>
      <c r="D66" s="7"/>
      <c r="E66" s="7">
        <f>IFERROR(VLOOKUP(A66,'درآمد ناشی از تغییر قیمت اوراق'!A:Q,9,0),0)</f>
        <v>17103559536</v>
      </c>
      <c r="F66" s="7"/>
      <c r="G66" s="7">
        <f>IFERROR(VLOOKUP(A66,'درآمد ناشی از فروش'!A:Q,9,0),0)</f>
        <v>0</v>
      </c>
      <c r="H66" s="7"/>
      <c r="I66" s="7">
        <f t="shared" si="7"/>
        <v>17103559536</v>
      </c>
      <c r="J66" s="7"/>
      <c r="K66" s="1">
        <f>+I66/$I$71</f>
        <v>1.4836161816041676E-3</v>
      </c>
      <c r="L66" s="7"/>
      <c r="M66" s="7">
        <f>IFERROR(VLOOKUP(A66,'درآمد سود سهام'!A:S,19,0),0)</f>
        <v>0</v>
      </c>
      <c r="N66" s="7"/>
      <c r="O66" s="7">
        <f>IFERROR(VLOOKUP(A66,'درآمد ناشی از تغییر قیمت اوراق'!A:Q,17,0),0)</f>
        <v>6408076497</v>
      </c>
      <c r="P66" s="7"/>
      <c r="Q66" s="7">
        <f>IFERROR(VLOOKUP(A66,'درآمد ناشی از فروش'!A:Q,17,0),0)</f>
        <v>0</v>
      </c>
      <c r="R66" s="7"/>
      <c r="S66" s="7">
        <f t="shared" si="8"/>
        <v>6408076497</v>
      </c>
      <c r="T66" s="7"/>
      <c r="U66" s="1">
        <f>+S66/$S$71</f>
        <v>6.6722283548401409E-4</v>
      </c>
    </row>
    <row r="67" spans="1:21" ht="21" x14ac:dyDescent="0.55000000000000004">
      <c r="A67" s="25" t="s">
        <v>119</v>
      </c>
      <c r="C67" s="7">
        <f>IFERROR(VLOOKUP(A67,'درآمد سود سهام'!A:S,13,0),0)</f>
        <v>0</v>
      </c>
      <c r="D67" s="7"/>
      <c r="E67" s="7">
        <f>IFERROR(VLOOKUP(A67,'درآمد ناشی از تغییر قیمت اوراق'!A:Q,9,0),0)</f>
        <v>0</v>
      </c>
      <c r="F67" s="7"/>
      <c r="G67" s="7">
        <f>IFERROR(VLOOKUP(A67,'درآمد ناشی از فروش'!A:Q,9,0),0)</f>
        <v>0</v>
      </c>
      <c r="H67" s="7"/>
      <c r="I67" s="7">
        <f t="shared" ref="I67" si="12">+G67+E67+C67</f>
        <v>0</v>
      </c>
      <c r="J67" s="7"/>
      <c r="K67" s="1">
        <f>+I67/$I$71</f>
        <v>0</v>
      </c>
      <c r="L67" s="7"/>
      <c r="M67" s="7">
        <f>IFERROR(VLOOKUP(A67,'درآمد سود سهام'!A:S,19,0),0)</f>
        <v>0</v>
      </c>
      <c r="N67" s="7"/>
      <c r="O67" s="7">
        <f>IFERROR(VLOOKUP(A67,'درآمد ناشی از تغییر قیمت اوراق'!A:Q,17,0),0)</f>
        <v>0</v>
      </c>
      <c r="P67" s="7"/>
      <c r="Q67" s="7">
        <f>IFERROR(VLOOKUP(A67,'درآمد ناشی از فروش'!A:Q,17,0),0)</f>
        <v>38863934</v>
      </c>
      <c r="R67" s="7"/>
      <c r="S67" s="7">
        <f t="shared" ref="S67" si="13">+Q67+O67+M67</f>
        <v>38863934</v>
      </c>
      <c r="T67" s="7"/>
      <c r="U67" s="1">
        <f t="shared" ref="U67" si="14">+S67/$S$71</f>
        <v>4.0465971736890742E-6</v>
      </c>
    </row>
    <row r="68" spans="1:21" ht="21" x14ac:dyDescent="0.55000000000000004">
      <c r="A68" s="25" t="s">
        <v>93</v>
      </c>
      <c r="C68" s="7">
        <f>IFERROR(VLOOKUP(A68,'درآمد سود سهام'!A:S,13,0),0)</f>
        <v>0</v>
      </c>
      <c r="D68" s="7"/>
      <c r="E68" s="7">
        <f>IFERROR(VLOOKUP(A68,'درآمد ناشی از تغییر قیمت اوراق'!A:Q,9,0),0)</f>
        <v>0</v>
      </c>
      <c r="F68" s="7"/>
      <c r="G68" s="7">
        <f>IFERROR(VLOOKUP(A68,'درآمد ناشی از فروش'!A:Q,9,0),0)</f>
        <v>0</v>
      </c>
      <c r="H68" s="7"/>
      <c r="I68" s="7">
        <f t="shared" si="0"/>
        <v>0</v>
      </c>
      <c r="J68" s="7"/>
      <c r="K68" s="1">
        <f>+I68/$I$71</f>
        <v>0</v>
      </c>
      <c r="L68" s="7"/>
      <c r="M68" s="7">
        <f>IFERROR(VLOOKUP(A68,'درآمد سود سهام'!A:S,19,0),0)</f>
        <v>0</v>
      </c>
      <c r="N68" s="7"/>
      <c r="O68" s="7">
        <f>IFERROR(VLOOKUP(A68,'درآمد ناشی از تغییر قیمت اوراق'!A:Q,17,0),0)</f>
        <v>0</v>
      </c>
      <c r="P68" s="7"/>
      <c r="Q68" s="7">
        <f>IFERROR(VLOOKUP(A68,'درآمد ناشی از فروش'!A:Q,17,0),0)</f>
        <v>-42532380</v>
      </c>
      <c r="R68" s="7"/>
      <c r="S68" s="7">
        <f t="shared" si="1"/>
        <v>-42532380</v>
      </c>
      <c r="T68" s="7"/>
      <c r="U68" s="1">
        <f>+S68/$S$71</f>
        <v>-4.4285637346509933E-6</v>
      </c>
    </row>
    <row r="69" spans="1:21" ht="21" x14ac:dyDescent="0.55000000000000004">
      <c r="A69" s="25" t="s">
        <v>74</v>
      </c>
      <c r="C69" s="7">
        <f>IFERROR(VLOOKUP(A69,'درآمد سود سهام'!A:S,13,0),0)</f>
        <v>0</v>
      </c>
      <c r="D69" s="7"/>
      <c r="E69" s="7">
        <f>IFERROR(VLOOKUP(A69,'درآمد ناشی از تغییر قیمت اوراق'!A:Q,9,0),0)</f>
        <v>115120188590</v>
      </c>
      <c r="F69" s="7"/>
      <c r="G69" s="7">
        <f>IFERROR(VLOOKUP(A69,'درآمد ناشی از فروش'!A:Q,9,0),0)</f>
        <v>0</v>
      </c>
      <c r="H69" s="7"/>
      <c r="I69" s="7">
        <f t="shared" si="0"/>
        <v>115120188590</v>
      </c>
      <c r="J69" s="7"/>
      <c r="K69" s="1">
        <f>+I69/$I$71</f>
        <v>9.9858847663818525E-3</v>
      </c>
      <c r="L69" s="7"/>
      <c r="M69" s="7">
        <f>IFERROR(VLOOKUP(A69,'درآمد سود سهام'!A:S,19,0),0)</f>
        <v>0</v>
      </c>
      <c r="N69" s="7"/>
      <c r="O69" s="7">
        <f>IFERROR(VLOOKUP(A69,'درآمد ناشی از تغییر قیمت اوراق'!A:Q,17,0),0)</f>
        <v>88466098489</v>
      </c>
      <c r="P69" s="7"/>
      <c r="Q69" s="7">
        <f>IFERROR(VLOOKUP(A69,'درآمد ناشی از فروش'!A:Q,17,0),0)</f>
        <v>-172638672</v>
      </c>
      <c r="R69" s="7"/>
      <c r="S69" s="7">
        <f t="shared" si="1"/>
        <v>88293459817</v>
      </c>
      <c r="T69" s="7"/>
      <c r="U69" s="1">
        <f>+S69/$S$71</f>
        <v>9.1933067030914063E-3</v>
      </c>
    </row>
    <row r="70" spans="1:21" ht="21.75" thickBot="1" x14ac:dyDescent="0.6">
      <c r="A70" s="25" t="s">
        <v>116</v>
      </c>
      <c r="C70" s="7">
        <f>IFERROR(VLOOKUP(A70,'درآمد سود سهام'!A:S,13,0),0)</f>
        <v>0</v>
      </c>
      <c r="D70" s="7"/>
      <c r="E70" s="7">
        <f>IFERROR(VLOOKUP(A70,'درآمد ناشی از تغییر قیمت اوراق'!A:Q,9,0),0)</f>
        <v>16717764960</v>
      </c>
      <c r="F70" s="7"/>
      <c r="G70" s="7">
        <f>IFERROR(VLOOKUP(A70,'درآمد ناشی از فروش'!A:Q,9,0),0)</f>
        <v>0</v>
      </c>
      <c r="H70" s="7"/>
      <c r="I70" s="7">
        <f>+G70+E70+C70</f>
        <v>16717764960</v>
      </c>
      <c r="J70" s="7"/>
      <c r="K70" s="1">
        <f>+I70/$I$71</f>
        <v>1.4501511549514421E-3</v>
      </c>
      <c r="L70" s="7"/>
      <c r="M70" s="7">
        <f>IFERROR(VLOOKUP(A70,'درآمد سود سهام'!A:S,19,0),0)</f>
        <v>2640000000</v>
      </c>
      <c r="N70" s="7"/>
      <c r="O70" s="7">
        <f>IFERROR(VLOOKUP(A70,'درآمد ناشی از تغییر قیمت اوراق'!A:Q,17,0),0)</f>
        <v>1674333044</v>
      </c>
      <c r="P70" s="7"/>
      <c r="Q70" s="7">
        <f>IFERROR(VLOOKUP(A70,'درآمد ناشی از فروش'!A:Q,17,0),0)</f>
        <v>-21839806</v>
      </c>
      <c r="R70" s="7"/>
      <c r="S70" s="7">
        <f t="shared" si="1"/>
        <v>4292493238</v>
      </c>
      <c r="T70" s="7"/>
      <c r="U70" s="1">
        <f>+S70/$S$71</f>
        <v>4.4694371406070888E-4</v>
      </c>
    </row>
    <row r="71" spans="1:21" s="4" customFormat="1" ht="26.25" customHeight="1" thickBot="1" x14ac:dyDescent="0.25">
      <c r="A71" s="4" t="s">
        <v>15</v>
      </c>
      <c r="C71" s="5">
        <f>SUM(C8:C70)</f>
        <v>760584990149</v>
      </c>
      <c r="E71" s="5">
        <f>SUM(E8:E70)</f>
        <v>10752972797189</v>
      </c>
      <c r="G71" s="5">
        <f>SUM(G8:G70)</f>
        <v>14733524170</v>
      </c>
      <c r="I71" s="5">
        <f>SUM(I8:I70)</f>
        <v>11528291311508</v>
      </c>
      <c r="K71" s="6">
        <f>SUM(K8:K70)</f>
        <v>1</v>
      </c>
      <c r="M71" s="5">
        <f>SUM(M8:M70)</f>
        <v>1260989841863</v>
      </c>
      <c r="O71" s="5">
        <f>SUM(O8:O70)</f>
        <v>8538787855460</v>
      </c>
      <c r="Q71" s="5">
        <f>SUM(Q8:Q70)</f>
        <v>-195675205310</v>
      </c>
      <c r="S71" s="5">
        <f>SUM(S8:S70)</f>
        <v>9604102492013</v>
      </c>
      <c r="U71" s="6">
        <f>SUM(U8:U70)</f>
        <v>1.0000000000000002</v>
      </c>
    </row>
    <row r="72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35"/>
  <sheetViews>
    <sheetView rightToLeft="1" topLeftCell="A6" zoomScale="85" zoomScaleNormal="85" workbookViewId="0">
      <selection activeCell="Y9" sqref="Y9:Y64"/>
    </sheetView>
  </sheetViews>
  <sheetFormatPr defaultRowHeight="18.75" x14ac:dyDescent="0.2"/>
  <cols>
    <col min="1" max="1" width="28" style="7" bestFit="1" customWidth="1"/>
    <col min="2" max="2" width="0.875" style="7" customWidth="1"/>
    <col min="3" max="3" width="17.5" style="7" customWidth="1"/>
    <col min="4" max="4" width="0.875" style="7" customWidth="1"/>
    <col min="5" max="5" width="30.625" style="7" customWidth="1"/>
    <col min="6" max="6" width="0.875" style="7" customWidth="1"/>
    <col min="7" max="7" width="21" style="7" customWidth="1"/>
    <col min="8" max="8" width="0.875" style="7" customWidth="1"/>
    <col min="9" max="9" width="20.125" style="7" customWidth="1"/>
    <col min="10" max="10" width="0.875" style="7" customWidth="1"/>
    <col min="11" max="11" width="17.5" style="7" customWidth="1"/>
    <col min="12" max="12" width="0.875" style="7" customWidth="1"/>
    <col min="13" max="13" width="21" style="7" customWidth="1"/>
    <col min="14" max="14" width="0.875" style="7" customWidth="1"/>
    <col min="15" max="15" width="20.125" style="7" customWidth="1"/>
    <col min="16" max="16" width="1" style="7" customWidth="1"/>
    <col min="17" max="17" width="17.5" style="7" customWidth="1"/>
    <col min="18" max="18" width="1" style="7" customWidth="1"/>
    <col min="19" max="19" width="21" style="7" customWidth="1"/>
    <col min="20" max="20" width="0.875" style="7" customWidth="1"/>
    <col min="21" max="21" width="14.5" style="7" bestFit="1" customWidth="1"/>
    <col min="22" max="16384" width="9" style="7"/>
  </cols>
  <sheetData>
    <row r="2" spans="1:19" ht="26.25" x14ac:dyDescent="0.2">
      <c r="A2" s="52" t="str">
        <f>+سهام!A2</f>
        <v>صندوق سرمایه‌گذاری بخشی صنایع مفید - سیمانو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  <c r="J2" s="52" t="s">
        <v>0</v>
      </c>
      <c r="K2" s="52" t="s">
        <v>0</v>
      </c>
      <c r="L2" s="52" t="s">
        <v>0</v>
      </c>
      <c r="M2" s="52" t="s">
        <v>0</v>
      </c>
      <c r="N2" s="52" t="s">
        <v>0</v>
      </c>
      <c r="O2" s="52" t="s">
        <v>0</v>
      </c>
      <c r="P2" s="52" t="s">
        <v>0</v>
      </c>
      <c r="Q2" s="52" t="s">
        <v>0</v>
      </c>
      <c r="R2" s="52" t="s">
        <v>0</v>
      </c>
      <c r="S2" s="52" t="s">
        <v>0</v>
      </c>
    </row>
    <row r="3" spans="1:19" ht="26.25" x14ac:dyDescent="0.2">
      <c r="A3" s="52" t="s">
        <v>23</v>
      </c>
      <c r="B3" s="52" t="s">
        <v>23</v>
      </c>
      <c r="C3" s="52" t="s">
        <v>23</v>
      </c>
      <c r="D3" s="52" t="s">
        <v>23</v>
      </c>
      <c r="E3" s="52" t="s">
        <v>23</v>
      </c>
      <c r="F3" s="52" t="s">
        <v>23</v>
      </c>
      <c r="G3" s="52" t="s">
        <v>23</v>
      </c>
      <c r="H3" s="52" t="s">
        <v>23</v>
      </c>
      <c r="I3" s="52" t="s">
        <v>23</v>
      </c>
      <c r="J3" s="52" t="s">
        <v>23</v>
      </c>
      <c r="K3" s="52" t="s">
        <v>23</v>
      </c>
      <c r="L3" s="52" t="s">
        <v>23</v>
      </c>
      <c r="M3" s="52" t="s">
        <v>23</v>
      </c>
      <c r="N3" s="52" t="s">
        <v>23</v>
      </c>
      <c r="O3" s="52" t="s">
        <v>23</v>
      </c>
      <c r="P3" s="52" t="s">
        <v>23</v>
      </c>
      <c r="Q3" s="52" t="s">
        <v>23</v>
      </c>
      <c r="R3" s="52" t="s">
        <v>23</v>
      </c>
      <c r="S3" s="52" t="s">
        <v>23</v>
      </c>
    </row>
    <row r="4" spans="1:19" ht="26.25" x14ac:dyDescent="0.2">
      <c r="A4" s="52" t="str">
        <f>+سهام!A4</f>
        <v>برای ماه منتهی به 1405/03/31</v>
      </c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  <c r="H4" s="52" t="s">
        <v>2</v>
      </c>
      <c r="I4" s="52" t="s">
        <v>2</v>
      </c>
      <c r="J4" s="52" t="s">
        <v>2</v>
      </c>
      <c r="K4" s="52" t="s">
        <v>2</v>
      </c>
      <c r="L4" s="52" t="s">
        <v>2</v>
      </c>
      <c r="M4" s="52" t="s">
        <v>2</v>
      </c>
      <c r="N4" s="52" t="s">
        <v>2</v>
      </c>
      <c r="O4" s="52" t="s">
        <v>2</v>
      </c>
      <c r="P4" s="52" t="s">
        <v>2</v>
      </c>
      <c r="Q4" s="52" t="s">
        <v>2</v>
      </c>
      <c r="R4" s="52" t="s">
        <v>2</v>
      </c>
      <c r="S4" s="52" t="s">
        <v>2</v>
      </c>
    </row>
    <row r="6" spans="1:19" ht="27" thickBot="1" x14ac:dyDescent="0.25">
      <c r="A6" s="53" t="s">
        <v>3</v>
      </c>
      <c r="C6" s="53" t="s">
        <v>31</v>
      </c>
      <c r="D6" s="53" t="s">
        <v>31</v>
      </c>
      <c r="E6" s="53" t="s">
        <v>31</v>
      </c>
      <c r="F6" s="53" t="s">
        <v>31</v>
      </c>
      <c r="G6" s="53" t="s">
        <v>31</v>
      </c>
      <c r="I6" s="53" t="s">
        <v>25</v>
      </c>
      <c r="J6" s="53" t="s">
        <v>25</v>
      </c>
      <c r="K6" s="53" t="s">
        <v>25</v>
      </c>
      <c r="L6" s="53" t="s">
        <v>25</v>
      </c>
      <c r="M6" s="53" t="s">
        <v>25</v>
      </c>
      <c r="O6" s="53" t="s">
        <v>26</v>
      </c>
      <c r="P6" s="53" t="s">
        <v>26</v>
      </c>
      <c r="Q6" s="53" t="s">
        <v>26</v>
      </c>
      <c r="R6" s="53" t="s">
        <v>26</v>
      </c>
      <c r="S6" s="53" t="s">
        <v>26</v>
      </c>
    </row>
    <row r="7" spans="1:19" ht="27" thickBot="1" x14ac:dyDescent="0.25">
      <c r="A7" s="53" t="s">
        <v>3</v>
      </c>
      <c r="C7" s="24" t="s">
        <v>32</v>
      </c>
      <c r="E7" s="24" t="s">
        <v>33</v>
      </c>
      <c r="G7" s="24" t="s">
        <v>34</v>
      </c>
      <c r="I7" s="24" t="s">
        <v>35</v>
      </c>
      <c r="K7" s="24" t="s">
        <v>29</v>
      </c>
      <c r="M7" s="24" t="s">
        <v>36</v>
      </c>
      <c r="O7" s="24" t="s">
        <v>35</v>
      </c>
      <c r="Q7" s="24" t="s">
        <v>29</v>
      </c>
      <c r="S7" s="24" t="s">
        <v>36</v>
      </c>
    </row>
    <row r="8" spans="1:19" ht="21" x14ac:dyDescent="0.2">
      <c r="A8" s="4" t="s">
        <v>103</v>
      </c>
      <c r="C8" s="7" t="s">
        <v>134</v>
      </c>
      <c r="E8" s="7">
        <v>598500</v>
      </c>
      <c r="G8" s="7">
        <v>6928</v>
      </c>
      <c r="I8" s="7">
        <v>4146408000</v>
      </c>
      <c r="K8" s="7">
        <v>-585375247</v>
      </c>
      <c r="M8" s="7">
        <f t="shared" ref="M8:M33" si="0">+K8+I8</f>
        <v>3561032753</v>
      </c>
      <c r="O8" s="7">
        <v>4146408000</v>
      </c>
      <c r="Q8" s="7">
        <v>-585375247</v>
      </c>
      <c r="S8" s="7">
        <f t="shared" ref="S8:S21" si="1">+Q8+O8</f>
        <v>3561032753</v>
      </c>
    </row>
    <row r="9" spans="1:19" ht="21" x14ac:dyDescent="0.2">
      <c r="A9" s="4" t="s">
        <v>101</v>
      </c>
      <c r="C9" s="7" t="s">
        <v>124</v>
      </c>
      <c r="E9" s="7">
        <v>4776015</v>
      </c>
      <c r="G9" s="7">
        <v>22700</v>
      </c>
      <c r="I9" s="7">
        <v>108415540500</v>
      </c>
      <c r="K9" s="7">
        <v>-15469745356</v>
      </c>
      <c r="M9" s="7">
        <f t="shared" si="0"/>
        <v>92945795144</v>
      </c>
      <c r="O9" s="7">
        <v>108415540500</v>
      </c>
      <c r="Q9" s="7">
        <v>-15469745356</v>
      </c>
      <c r="S9" s="7">
        <f t="shared" si="1"/>
        <v>92945795144</v>
      </c>
    </row>
    <row r="10" spans="1:19" ht="21" x14ac:dyDescent="0.2">
      <c r="A10" s="4" t="s">
        <v>84</v>
      </c>
      <c r="C10" s="7" t="s">
        <v>135</v>
      </c>
      <c r="E10" s="7">
        <v>17412503</v>
      </c>
      <c r="G10" s="7">
        <v>991</v>
      </c>
      <c r="I10" s="7">
        <v>17255790473</v>
      </c>
      <c r="K10" s="7">
        <v>-2277518124</v>
      </c>
      <c r="M10" s="7">
        <f t="shared" si="0"/>
        <v>14978272349</v>
      </c>
      <c r="O10" s="7">
        <v>17255790473</v>
      </c>
      <c r="Q10" s="7">
        <v>-2277518124</v>
      </c>
      <c r="S10" s="7">
        <f t="shared" si="1"/>
        <v>14978272349</v>
      </c>
    </row>
    <row r="11" spans="1:19" ht="21" x14ac:dyDescent="0.2">
      <c r="A11" s="4" t="s">
        <v>73</v>
      </c>
      <c r="C11" s="7" t="s">
        <v>136</v>
      </c>
      <c r="E11" s="7">
        <v>5420428</v>
      </c>
      <c r="G11" s="7">
        <v>28874</v>
      </c>
      <c r="I11" s="7">
        <v>156509438072</v>
      </c>
      <c r="K11" s="7">
        <v>-1591621404</v>
      </c>
      <c r="M11" s="7">
        <f t="shared" si="0"/>
        <v>154917816668</v>
      </c>
      <c r="O11" s="7">
        <v>156509438072</v>
      </c>
      <c r="Q11" s="7">
        <v>-1591621404</v>
      </c>
      <c r="S11" s="7">
        <f t="shared" si="1"/>
        <v>154917816668</v>
      </c>
    </row>
    <row r="12" spans="1:19" ht="21" x14ac:dyDescent="0.2">
      <c r="A12" s="4" t="s">
        <v>65</v>
      </c>
      <c r="C12" s="7" t="s">
        <v>137</v>
      </c>
      <c r="E12" s="7">
        <v>16310056</v>
      </c>
      <c r="G12" s="7">
        <v>790</v>
      </c>
      <c r="I12" s="7">
        <v>12884944240</v>
      </c>
      <c r="K12" s="7">
        <v>-1799488382</v>
      </c>
      <c r="M12" s="7">
        <f t="shared" si="0"/>
        <v>11085455858</v>
      </c>
      <c r="O12" s="7">
        <v>12884944240</v>
      </c>
      <c r="Q12" s="7">
        <v>-1799488382</v>
      </c>
      <c r="S12" s="7">
        <f t="shared" si="1"/>
        <v>11085455858</v>
      </c>
    </row>
    <row r="13" spans="1:19" ht="21" x14ac:dyDescent="0.2">
      <c r="A13" s="4" t="s">
        <v>107</v>
      </c>
      <c r="C13" s="7" t="s">
        <v>138</v>
      </c>
      <c r="E13" s="7">
        <v>347945</v>
      </c>
      <c r="G13" s="7">
        <v>18580</v>
      </c>
      <c r="I13" s="7">
        <v>6464818100</v>
      </c>
      <c r="K13" s="7">
        <v>-205776703</v>
      </c>
      <c r="M13" s="7">
        <f t="shared" si="0"/>
        <v>6259041397</v>
      </c>
      <c r="O13" s="7">
        <v>6464818100</v>
      </c>
      <c r="Q13" s="7">
        <v>-205776703</v>
      </c>
      <c r="S13" s="7">
        <f t="shared" si="1"/>
        <v>6259041397</v>
      </c>
    </row>
    <row r="14" spans="1:19" ht="21" x14ac:dyDescent="0.2">
      <c r="A14" s="4" t="s">
        <v>90</v>
      </c>
      <c r="C14" s="7" t="s">
        <v>139</v>
      </c>
      <c r="E14" s="7">
        <v>21000000</v>
      </c>
      <c r="G14" s="7">
        <v>2600</v>
      </c>
      <c r="I14" s="7">
        <v>54600000000</v>
      </c>
      <c r="K14" s="7">
        <v>-737837838</v>
      </c>
      <c r="M14" s="7">
        <f t="shared" si="0"/>
        <v>53862162162</v>
      </c>
      <c r="O14" s="7">
        <v>54600000000</v>
      </c>
      <c r="Q14" s="7">
        <v>-737837838</v>
      </c>
      <c r="S14" s="7">
        <f t="shared" si="1"/>
        <v>53862162162</v>
      </c>
    </row>
    <row r="15" spans="1:19" ht="21" x14ac:dyDescent="0.2">
      <c r="A15" s="4" t="s">
        <v>71</v>
      </c>
      <c r="C15" s="7" t="s">
        <v>140</v>
      </c>
      <c r="E15" s="7">
        <v>7500000</v>
      </c>
      <c r="G15" s="7">
        <v>27400</v>
      </c>
      <c r="I15" s="7">
        <v>205500000000</v>
      </c>
      <c r="K15" s="7">
        <v>-28177304965</v>
      </c>
      <c r="M15" s="7">
        <f t="shared" si="0"/>
        <v>177322695035</v>
      </c>
      <c r="O15" s="7">
        <v>205500000000</v>
      </c>
      <c r="Q15" s="7">
        <v>-28177304965</v>
      </c>
      <c r="S15" s="7">
        <f t="shared" si="1"/>
        <v>177322695035</v>
      </c>
    </row>
    <row r="16" spans="1:19" ht="21" x14ac:dyDescent="0.2">
      <c r="A16" s="4" t="s">
        <v>55</v>
      </c>
      <c r="C16" s="7" t="s">
        <v>141</v>
      </c>
      <c r="E16" s="7">
        <v>15492108</v>
      </c>
      <c r="G16" s="7">
        <v>9700</v>
      </c>
      <c r="I16" s="7">
        <v>150273447600</v>
      </c>
      <c r="K16" s="7">
        <v>-1427291904</v>
      </c>
      <c r="M16" s="7">
        <f t="shared" si="0"/>
        <v>148846155696</v>
      </c>
      <c r="O16" s="7">
        <v>150273447600</v>
      </c>
      <c r="Q16" s="7">
        <v>-1427291904</v>
      </c>
      <c r="S16" s="7">
        <f t="shared" si="1"/>
        <v>148846155696</v>
      </c>
    </row>
    <row r="17" spans="1:19" ht="21" x14ac:dyDescent="0.2">
      <c r="A17" s="4" t="s">
        <v>133</v>
      </c>
      <c r="C17" s="7" t="s">
        <v>137</v>
      </c>
      <c r="E17" s="7">
        <v>2000000</v>
      </c>
      <c r="G17" s="7">
        <v>1910</v>
      </c>
      <c r="I17" s="7">
        <v>3820000000</v>
      </c>
      <c r="K17" s="7">
        <v>-278920635</v>
      </c>
      <c r="M17" s="7">
        <f t="shared" si="0"/>
        <v>3541079365</v>
      </c>
      <c r="O17" s="7">
        <v>3820000000</v>
      </c>
      <c r="Q17" s="7">
        <v>-278920635</v>
      </c>
      <c r="S17" s="7">
        <f t="shared" si="1"/>
        <v>3541079365</v>
      </c>
    </row>
    <row r="18" spans="1:19" ht="21" x14ac:dyDescent="0.2">
      <c r="A18" s="4" t="s">
        <v>61</v>
      </c>
      <c r="C18" s="7" t="s">
        <v>142</v>
      </c>
      <c r="E18" s="7">
        <v>3800000</v>
      </c>
      <c r="G18" s="7">
        <v>7435</v>
      </c>
      <c r="I18" s="7">
        <v>28253000000</v>
      </c>
      <c r="K18" s="7">
        <v>-3859516854</v>
      </c>
      <c r="M18" s="7">
        <f t="shared" si="0"/>
        <v>24393483146</v>
      </c>
      <c r="O18" s="7">
        <v>28253000000</v>
      </c>
      <c r="Q18" s="7">
        <v>-3859516854</v>
      </c>
      <c r="S18" s="7">
        <f t="shared" si="1"/>
        <v>24393483146</v>
      </c>
    </row>
    <row r="19" spans="1:19" ht="21" x14ac:dyDescent="0.2">
      <c r="A19" s="4" t="s">
        <v>79</v>
      </c>
      <c r="C19" s="7" t="s">
        <v>124</v>
      </c>
      <c r="E19" s="7">
        <v>11800000</v>
      </c>
      <c r="G19" s="7">
        <v>470</v>
      </c>
      <c r="I19" s="7">
        <v>5546000000</v>
      </c>
      <c r="K19" s="7">
        <v>-791355255</v>
      </c>
      <c r="M19" s="7">
        <f t="shared" si="0"/>
        <v>4754644745</v>
      </c>
      <c r="O19" s="7">
        <v>5546000000</v>
      </c>
      <c r="Q19" s="7">
        <v>-791355255</v>
      </c>
      <c r="S19" s="7">
        <f t="shared" si="1"/>
        <v>4754644745</v>
      </c>
    </row>
    <row r="20" spans="1:19" ht="21" x14ac:dyDescent="0.2">
      <c r="A20" s="4" t="s">
        <v>60</v>
      </c>
      <c r="C20" s="7" t="s">
        <v>143</v>
      </c>
      <c r="E20" s="7">
        <v>38889014</v>
      </c>
      <c r="G20" s="7">
        <v>1300</v>
      </c>
      <c r="I20" s="7">
        <v>50555718200</v>
      </c>
      <c r="K20" s="7">
        <v>-3210401605</v>
      </c>
      <c r="M20" s="7">
        <f t="shared" si="0"/>
        <v>47345316595</v>
      </c>
      <c r="O20" s="7">
        <v>50555718200</v>
      </c>
      <c r="Q20" s="7">
        <v>-3210401605</v>
      </c>
      <c r="S20" s="7">
        <f t="shared" si="1"/>
        <v>47345316595</v>
      </c>
    </row>
    <row r="21" spans="1:19" ht="21" x14ac:dyDescent="0.2">
      <c r="A21" s="4" t="s">
        <v>51</v>
      </c>
      <c r="C21" s="7" t="s">
        <v>144</v>
      </c>
      <c r="E21" s="7">
        <v>2197093</v>
      </c>
      <c r="G21" s="7">
        <v>8120</v>
      </c>
      <c r="I21" s="7">
        <v>17840395160</v>
      </c>
      <c r="K21" s="7">
        <v>-1068355924</v>
      </c>
      <c r="M21" s="7">
        <f t="shared" si="0"/>
        <v>16772039236</v>
      </c>
      <c r="O21" s="7">
        <v>17840395160</v>
      </c>
      <c r="Q21" s="7">
        <v>-1068355924</v>
      </c>
      <c r="S21" s="7">
        <f t="shared" si="1"/>
        <v>16772039236</v>
      </c>
    </row>
    <row r="22" spans="1:19" ht="21" x14ac:dyDescent="0.2">
      <c r="A22" s="4" t="s">
        <v>105</v>
      </c>
      <c r="C22" s="7" t="s">
        <v>145</v>
      </c>
      <c r="E22" s="7">
        <v>0</v>
      </c>
      <c r="G22" s="7">
        <v>0</v>
      </c>
      <c r="I22" s="7">
        <v>0</v>
      </c>
      <c r="K22" s="7">
        <v>0</v>
      </c>
      <c r="M22" s="7">
        <f>+K22+I22</f>
        <v>0</v>
      </c>
      <c r="O22" s="7">
        <v>25500000000</v>
      </c>
      <c r="Q22" s="7">
        <v>0</v>
      </c>
      <c r="S22" s="7">
        <f>+Q22+O22</f>
        <v>25500000000</v>
      </c>
    </row>
    <row r="23" spans="1:19" ht="21" x14ac:dyDescent="0.2">
      <c r="A23" s="4" t="s">
        <v>76</v>
      </c>
      <c r="C23" s="7" t="s">
        <v>145</v>
      </c>
      <c r="E23" s="7">
        <v>0</v>
      </c>
      <c r="G23" s="7">
        <v>0</v>
      </c>
      <c r="I23" s="7">
        <v>0</v>
      </c>
      <c r="K23" s="7">
        <v>0</v>
      </c>
      <c r="M23" s="7">
        <f>+K23+I23</f>
        <v>0</v>
      </c>
      <c r="O23" s="7">
        <v>126709377000</v>
      </c>
      <c r="Q23" s="7">
        <v>0</v>
      </c>
      <c r="S23" s="7">
        <f>+Q23+O23</f>
        <v>126709377000</v>
      </c>
    </row>
    <row r="24" spans="1:19" ht="21" x14ac:dyDescent="0.2">
      <c r="A24" s="4" t="s">
        <v>56</v>
      </c>
      <c r="C24" s="7" t="s">
        <v>145</v>
      </c>
      <c r="E24" s="7">
        <v>0</v>
      </c>
      <c r="G24" s="7">
        <v>0</v>
      </c>
      <c r="I24" s="7">
        <v>0</v>
      </c>
      <c r="K24" s="7">
        <v>0</v>
      </c>
      <c r="M24" s="7">
        <f t="shared" si="0"/>
        <v>0</v>
      </c>
      <c r="O24" s="7">
        <v>37423398200</v>
      </c>
      <c r="Q24" s="7">
        <v>0</v>
      </c>
      <c r="S24" s="7">
        <f t="shared" ref="S24:S33" si="2">+Q24+O24</f>
        <v>37423398200</v>
      </c>
    </row>
    <row r="25" spans="1:19" ht="21" x14ac:dyDescent="0.2">
      <c r="A25" s="4" t="s">
        <v>95</v>
      </c>
      <c r="C25" s="7" t="s">
        <v>145</v>
      </c>
      <c r="E25" s="7">
        <v>0</v>
      </c>
      <c r="G25" s="7">
        <v>0</v>
      </c>
      <c r="I25" s="7">
        <v>0</v>
      </c>
      <c r="K25" s="7">
        <v>0</v>
      </c>
      <c r="M25" s="7">
        <f t="shared" si="0"/>
        <v>0</v>
      </c>
      <c r="O25" s="7">
        <v>72789875200</v>
      </c>
      <c r="Q25" s="7">
        <v>-1085644445</v>
      </c>
      <c r="S25" s="7">
        <f t="shared" si="2"/>
        <v>71704230755</v>
      </c>
    </row>
    <row r="26" spans="1:19" ht="21" x14ac:dyDescent="0.2">
      <c r="A26" s="4" t="s">
        <v>52</v>
      </c>
      <c r="C26" s="7" t="s">
        <v>145</v>
      </c>
      <c r="E26" s="7">
        <v>0</v>
      </c>
      <c r="G26" s="7">
        <v>0</v>
      </c>
      <c r="I26" s="7">
        <v>0</v>
      </c>
      <c r="K26" s="7">
        <v>0</v>
      </c>
      <c r="M26" s="7">
        <f t="shared" si="0"/>
        <v>0</v>
      </c>
      <c r="O26" s="7">
        <v>58760000000</v>
      </c>
      <c r="Q26" s="7">
        <v>0</v>
      </c>
      <c r="S26" s="7">
        <f t="shared" si="2"/>
        <v>58760000000</v>
      </c>
    </row>
    <row r="27" spans="1:19" ht="21" x14ac:dyDescent="0.2">
      <c r="A27" s="4" t="s">
        <v>67</v>
      </c>
      <c r="C27" s="7" t="s">
        <v>145</v>
      </c>
      <c r="E27" s="7">
        <v>0</v>
      </c>
      <c r="G27" s="7">
        <v>0</v>
      </c>
      <c r="I27" s="7">
        <v>0</v>
      </c>
      <c r="K27" s="7">
        <v>0</v>
      </c>
      <c r="M27" s="7">
        <f t="shared" si="0"/>
        <v>0</v>
      </c>
      <c r="O27" s="7">
        <v>42256000000</v>
      </c>
      <c r="Q27" s="7">
        <v>0</v>
      </c>
      <c r="S27" s="7">
        <f t="shared" si="2"/>
        <v>42256000000</v>
      </c>
    </row>
    <row r="28" spans="1:19" ht="21" x14ac:dyDescent="0.2">
      <c r="A28" s="4" t="s">
        <v>64</v>
      </c>
      <c r="C28" s="7" t="s">
        <v>145</v>
      </c>
      <c r="E28" s="7">
        <v>0</v>
      </c>
      <c r="G28" s="7">
        <v>0</v>
      </c>
      <c r="I28" s="7">
        <v>0</v>
      </c>
      <c r="K28" s="7">
        <v>0</v>
      </c>
      <c r="M28" s="7">
        <f t="shared" si="0"/>
        <v>0</v>
      </c>
      <c r="O28" s="7">
        <v>7186750000</v>
      </c>
      <c r="Q28" s="7">
        <v>-914989689</v>
      </c>
      <c r="S28" s="7">
        <f t="shared" si="2"/>
        <v>6271760311</v>
      </c>
    </row>
    <row r="29" spans="1:19" ht="21" x14ac:dyDescent="0.2">
      <c r="A29" s="4" t="s">
        <v>96</v>
      </c>
      <c r="C29" s="7" t="s">
        <v>145</v>
      </c>
      <c r="E29" s="7">
        <v>0</v>
      </c>
      <c r="G29" s="7">
        <v>0</v>
      </c>
      <c r="I29" s="7">
        <v>0</v>
      </c>
      <c r="K29" s="7">
        <v>0</v>
      </c>
      <c r="M29" s="7">
        <f t="shared" si="0"/>
        <v>0</v>
      </c>
      <c r="O29" s="7">
        <v>54112000000</v>
      </c>
      <c r="Q29" s="7">
        <v>-2710880937</v>
      </c>
      <c r="S29" s="7">
        <f t="shared" si="2"/>
        <v>51401119063</v>
      </c>
    </row>
    <row r="30" spans="1:19" ht="21" x14ac:dyDescent="0.2">
      <c r="A30" s="4" t="s">
        <v>72</v>
      </c>
      <c r="C30" s="7" t="s">
        <v>145</v>
      </c>
      <c r="E30" s="7">
        <v>0</v>
      </c>
      <c r="G30" s="7">
        <v>0</v>
      </c>
      <c r="I30" s="7">
        <v>0</v>
      </c>
      <c r="K30" s="7">
        <v>0</v>
      </c>
      <c r="M30" s="7">
        <f t="shared" si="0"/>
        <v>0</v>
      </c>
      <c r="O30" s="7">
        <v>49796811434</v>
      </c>
      <c r="Q30" s="7">
        <v>-2982037002</v>
      </c>
      <c r="S30" s="7">
        <f t="shared" si="2"/>
        <v>46814774432</v>
      </c>
    </row>
    <row r="31" spans="1:19" ht="21" x14ac:dyDescent="0.2">
      <c r="A31" s="4" t="s">
        <v>85</v>
      </c>
      <c r="C31" s="7" t="s">
        <v>145</v>
      </c>
      <c r="E31" s="7">
        <v>0</v>
      </c>
      <c r="G31" s="7">
        <v>0</v>
      </c>
      <c r="I31" s="7">
        <v>0</v>
      </c>
      <c r="K31" s="7">
        <v>0</v>
      </c>
      <c r="M31" s="7">
        <f t="shared" si="0"/>
        <v>0</v>
      </c>
      <c r="O31" s="7">
        <v>17313750000</v>
      </c>
      <c r="Q31" s="7">
        <v>-639558047</v>
      </c>
      <c r="S31" s="7">
        <f t="shared" si="2"/>
        <v>16674191953</v>
      </c>
    </row>
    <row r="32" spans="1:19" ht="21" x14ac:dyDescent="0.2">
      <c r="A32" s="4" t="s">
        <v>98</v>
      </c>
      <c r="C32" s="7" t="s">
        <v>145</v>
      </c>
      <c r="E32" s="7">
        <v>0</v>
      </c>
      <c r="G32" s="7">
        <v>0</v>
      </c>
      <c r="I32" s="7">
        <v>0</v>
      </c>
      <c r="K32" s="7">
        <v>0</v>
      </c>
      <c r="M32" s="7">
        <f t="shared" si="0"/>
        <v>0</v>
      </c>
      <c r="O32" s="7">
        <v>14250000000</v>
      </c>
      <c r="Q32" s="7">
        <v>0</v>
      </c>
      <c r="S32" s="7">
        <f t="shared" si="2"/>
        <v>14250000000</v>
      </c>
    </row>
    <row r="33" spans="1:19" ht="21.75" thickBot="1" x14ac:dyDescent="0.25">
      <c r="A33" s="4" t="s">
        <v>116</v>
      </c>
      <c r="C33" s="7" t="s">
        <v>145</v>
      </c>
      <c r="E33" s="7">
        <v>0</v>
      </c>
      <c r="G33" s="7">
        <v>0</v>
      </c>
      <c r="I33" s="7">
        <v>0</v>
      </c>
      <c r="K33" s="7">
        <v>0</v>
      </c>
      <c r="M33" s="7">
        <f t="shared" si="0"/>
        <v>0</v>
      </c>
      <c r="O33" s="7">
        <v>2640000000</v>
      </c>
      <c r="Q33" s="7">
        <v>0</v>
      </c>
      <c r="S33" s="7">
        <f t="shared" si="2"/>
        <v>2640000000</v>
      </c>
    </row>
    <row r="34" spans="1:19" ht="21.75" thickBot="1" x14ac:dyDescent="0.25">
      <c r="I34" s="5">
        <f>SUM(I8:I33)</f>
        <v>822065500345</v>
      </c>
      <c r="J34" s="4"/>
      <c r="K34" s="5">
        <f>SUM(K8:K33)</f>
        <v>-61480510196</v>
      </c>
      <c r="L34" s="4"/>
      <c r="M34" s="5">
        <f>SUM(M8:M33)</f>
        <v>760584990149</v>
      </c>
      <c r="N34" s="4"/>
      <c r="O34" s="5">
        <f>SUM(O8:O33)</f>
        <v>1330803462179</v>
      </c>
      <c r="P34" s="4"/>
      <c r="Q34" s="5">
        <f>SUM(Q8:Q33)</f>
        <v>-69813620316</v>
      </c>
      <c r="R34" s="4"/>
      <c r="S34" s="5">
        <f>SUM(S8:S33)</f>
        <v>1260989841863</v>
      </c>
    </row>
    <row r="35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2"/>
  <sheetViews>
    <sheetView rightToLeft="1" workbookViewId="0">
      <selection activeCell="Y9" sqref="Y9:Y64"/>
    </sheetView>
  </sheetViews>
  <sheetFormatPr defaultRowHeight="18.75" x14ac:dyDescent="0.45"/>
  <cols>
    <col min="1" max="1" width="22.625" style="11" bestFit="1" customWidth="1"/>
    <col min="2" max="2" width="0.875" style="11" customWidth="1"/>
    <col min="3" max="3" width="32.125" style="11" bestFit="1" customWidth="1"/>
    <col min="4" max="4" width="0.875" style="11" customWidth="1"/>
    <col min="5" max="5" width="27.875" style="11" bestFit="1" customWidth="1"/>
    <col min="6" max="6" width="0.875" style="11" customWidth="1"/>
    <col min="7" max="7" width="32.125" style="11" bestFit="1" customWidth="1"/>
    <col min="8" max="8" width="0.875" style="11" customWidth="1"/>
    <col min="9" max="9" width="27.875" style="11" bestFit="1" customWidth="1"/>
    <col min="10" max="10" width="0.875" style="11" customWidth="1"/>
    <col min="11" max="11" width="8" style="11" customWidth="1"/>
    <col min="12" max="16384" width="9" style="11"/>
  </cols>
  <sheetData>
    <row r="2" spans="1:9" ht="26.25" x14ac:dyDescent="0.45">
      <c r="A2" s="52" t="str">
        <f>+سهام!A2</f>
        <v>صندوق سرمایه‌گذاری بخشی صنایع مفید - سیمانو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</row>
    <row r="3" spans="1:9" ht="26.25" x14ac:dyDescent="0.45">
      <c r="A3" s="52" t="s">
        <v>23</v>
      </c>
      <c r="B3" s="52" t="s">
        <v>23</v>
      </c>
      <c r="C3" s="52" t="s">
        <v>23</v>
      </c>
      <c r="D3" s="52" t="s">
        <v>23</v>
      </c>
      <c r="E3" s="52" t="s">
        <v>23</v>
      </c>
      <c r="F3" s="52" t="s">
        <v>23</v>
      </c>
      <c r="G3" s="52" t="s">
        <v>23</v>
      </c>
      <c r="H3" s="52" t="s">
        <v>23</v>
      </c>
      <c r="I3" s="52" t="s">
        <v>23</v>
      </c>
    </row>
    <row r="4" spans="1:9" ht="26.25" x14ac:dyDescent="0.45">
      <c r="A4" s="52" t="str">
        <f>+سهام!A4</f>
        <v>برای ماه منتهی به 1405/03/31</v>
      </c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  <c r="H4" s="52" t="s">
        <v>2</v>
      </c>
      <c r="I4" s="52" t="s">
        <v>2</v>
      </c>
    </row>
    <row r="6" spans="1:9" ht="27" thickBot="1" x14ac:dyDescent="0.5">
      <c r="A6" s="24" t="s">
        <v>45</v>
      </c>
      <c r="C6" s="53" t="s">
        <v>25</v>
      </c>
      <c r="D6" s="53" t="s">
        <v>25</v>
      </c>
      <c r="E6" s="53" t="s">
        <v>25</v>
      </c>
      <c r="G6" s="53" t="s">
        <v>26</v>
      </c>
      <c r="H6" s="53" t="s">
        <v>26</v>
      </c>
      <c r="I6" s="53" t="s">
        <v>26</v>
      </c>
    </row>
    <row r="7" spans="1:9" ht="27" thickBot="1" x14ac:dyDescent="0.5">
      <c r="A7" s="24" t="s">
        <v>46</v>
      </c>
      <c r="C7" s="24" t="s">
        <v>47</v>
      </c>
      <c r="E7" s="24" t="s">
        <v>48</v>
      </c>
      <c r="G7" s="24" t="s">
        <v>47</v>
      </c>
      <c r="I7" s="24" t="s">
        <v>48</v>
      </c>
    </row>
    <row r="8" spans="1:9" s="41" customFormat="1" ht="21" x14ac:dyDescent="0.55000000000000004">
      <c r="A8" s="39" t="s">
        <v>77</v>
      </c>
      <c r="B8" s="40"/>
      <c r="C8" s="40">
        <f>+'سود سپرده بانکی'!G8</f>
        <v>2199825486</v>
      </c>
      <c r="D8" s="40"/>
      <c r="E8" s="38">
        <f>+C8/$C$11</f>
        <v>0.31019030383045171</v>
      </c>
      <c r="F8" s="40"/>
      <c r="G8" s="40">
        <f>+'سود سپرده بانکی'!M8</f>
        <v>17731319405</v>
      </c>
      <c r="H8" s="40"/>
      <c r="I8" s="38">
        <f>+G8/$G$11</f>
        <v>0.33338247344964372</v>
      </c>
    </row>
    <row r="9" spans="1:9" s="41" customFormat="1" ht="21" x14ac:dyDescent="0.55000000000000004">
      <c r="A9" s="39" t="s">
        <v>120</v>
      </c>
      <c r="B9" s="40"/>
      <c r="C9" s="40">
        <f>+'سود سپرده بانکی'!G9</f>
        <v>4593</v>
      </c>
      <c r="D9" s="40"/>
      <c r="E9" s="38">
        <f>+C9/$C$11</f>
        <v>6.4764413111871034E-7</v>
      </c>
      <c r="F9" s="40"/>
      <c r="G9" s="40">
        <f>+'سود سپرده بانکی'!M9</f>
        <v>17731319405</v>
      </c>
      <c r="H9" s="40"/>
      <c r="I9" s="38">
        <f>+G9/$G$11</f>
        <v>0.33338247344964372</v>
      </c>
    </row>
    <row r="10" spans="1:9" s="41" customFormat="1" ht="21" x14ac:dyDescent="0.55000000000000004">
      <c r="A10" s="39" t="s">
        <v>120</v>
      </c>
      <c r="B10" s="40"/>
      <c r="C10" s="40">
        <f>+'سود سپرده بانکی'!G10</f>
        <v>4892027593</v>
      </c>
      <c r="D10" s="40"/>
      <c r="E10" s="38">
        <f>+C10/$C$11</f>
        <v>0.68980904852541713</v>
      </c>
      <c r="F10" s="40"/>
      <c r="G10" s="40">
        <f>+'سود سپرده بانکی'!M10</f>
        <v>17723478689</v>
      </c>
      <c r="H10" s="40"/>
      <c r="I10" s="38">
        <f>+G10/$G$11</f>
        <v>0.3332350531007125</v>
      </c>
    </row>
    <row r="11" spans="1:9" ht="21.75" thickBot="1" x14ac:dyDescent="0.6">
      <c r="A11" s="11" t="s">
        <v>15</v>
      </c>
      <c r="B11" s="25"/>
      <c r="C11" s="42">
        <f>SUM(C8:C10)</f>
        <v>7091857672</v>
      </c>
      <c r="D11" s="4"/>
      <c r="E11" s="43">
        <f t="shared" ref="E11:G11" si="0">SUM(E8:E10)</f>
        <v>1</v>
      </c>
      <c r="F11" s="4">
        <f t="shared" si="0"/>
        <v>0</v>
      </c>
      <c r="G11" s="42">
        <f t="shared" si="0"/>
        <v>53186117499</v>
      </c>
      <c r="H11" s="4"/>
      <c r="I11" s="43">
        <f>SUM(I8:I10)</f>
        <v>1</v>
      </c>
    </row>
    <row r="12" spans="1:9" ht="19.5" thickTop="1" x14ac:dyDescent="0.45"/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1"/>
  <sheetViews>
    <sheetView rightToLeft="1" workbookViewId="0">
      <selection activeCell="Y9" sqref="Y9:Y64"/>
    </sheetView>
  </sheetViews>
  <sheetFormatPr defaultRowHeight="18.75" x14ac:dyDescent="0.2"/>
  <cols>
    <col min="1" max="1" width="18.375" style="7" bestFit="1" customWidth="1"/>
    <col min="2" max="2" width="0.875" style="7" customWidth="1"/>
    <col min="3" max="3" width="18.375" style="7" customWidth="1"/>
    <col min="4" max="4" width="0.875" style="7" customWidth="1"/>
    <col min="5" max="5" width="15.75" style="7" customWidth="1"/>
    <col min="6" max="6" width="0.875" style="7" customWidth="1"/>
    <col min="7" max="7" width="18.375" style="7" customWidth="1"/>
    <col min="8" max="8" width="0.875" style="7" customWidth="1"/>
    <col min="9" max="9" width="19.25" style="7" customWidth="1"/>
    <col min="10" max="10" width="0.875" style="7" customWidth="1"/>
    <col min="11" max="11" width="14" style="7" customWidth="1"/>
    <col min="12" max="12" width="0.875" style="7" customWidth="1"/>
    <col min="13" max="13" width="19.25" style="7" customWidth="1"/>
    <col min="14" max="14" width="0.875" style="7" customWidth="1"/>
    <col min="15" max="15" width="8" style="7" customWidth="1"/>
    <col min="16" max="16384" width="9" style="7"/>
  </cols>
  <sheetData>
    <row r="2" spans="1:13" ht="26.25" x14ac:dyDescent="0.2">
      <c r="A2" s="52" t="str">
        <f>+سهام!A2</f>
        <v>صندوق سرمایه‌گذاری بخشی صنایع مفید - سیمانو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  <c r="J2" s="52" t="s">
        <v>0</v>
      </c>
      <c r="K2" s="52" t="s">
        <v>0</v>
      </c>
      <c r="L2" s="52" t="s">
        <v>0</v>
      </c>
      <c r="M2" s="52" t="s">
        <v>0</v>
      </c>
    </row>
    <row r="3" spans="1:13" ht="26.25" x14ac:dyDescent="0.2">
      <c r="A3" s="52" t="s">
        <v>23</v>
      </c>
      <c r="B3" s="52" t="s">
        <v>23</v>
      </c>
      <c r="C3" s="52" t="s">
        <v>23</v>
      </c>
      <c r="D3" s="52" t="s">
        <v>23</v>
      </c>
      <c r="E3" s="52" t="s">
        <v>23</v>
      </c>
      <c r="F3" s="52" t="s">
        <v>23</v>
      </c>
      <c r="G3" s="52" t="s">
        <v>23</v>
      </c>
      <c r="H3" s="52" t="s">
        <v>23</v>
      </c>
      <c r="I3" s="52" t="s">
        <v>23</v>
      </c>
      <c r="J3" s="52" t="s">
        <v>23</v>
      </c>
      <c r="K3" s="52" t="s">
        <v>23</v>
      </c>
      <c r="L3" s="52" t="s">
        <v>23</v>
      </c>
      <c r="M3" s="52" t="s">
        <v>23</v>
      </c>
    </row>
    <row r="4" spans="1:13" ht="26.25" x14ac:dyDescent="0.2">
      <c r="A4" s="52" t="str">
        <f>+سهام!A4</f>
        <v>برای ماه منتهی به 1405/03/31</v>
      </c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  <c r="H4" s="52" t="s">
        <v>2</v>
      </c>
      <c r="I4" s="52" t="s">
        <v>2</v>
      </c>
      <c r="J4" s="52" t="s">
        <v>2</v>
      </c>
      <c r="K4" s="52" t="s">
        <v>2</v>
      </c>
      <c r="L4" s="52" t="s">
        <v>2</v>
      </c>
      <c r="M4" s="52" t="s">
        <v>2</v>
      </c>
    </row>
    <row r="6" spans="1:13" ht="27" thickBot="1" x14ac:dyDescent="0.25">
      <c r="A6" s="53" t="s">
        <v>24</v>
      </c>
      <c r="B6" s="53" t="s">
        <v>24</v>
      </c>
      <c r="C6" s="53" t="s">
        <v>25</v>
      </c>
      <c r="D6" s="53" t="s">
        <v>25</v>
      </c>
      <c r="E6" s="53" t="s">
        <v>25</v>
      </c>
      <c r="F6" s="53" t="s">
        <v>25</v>
      </c>
      <c r="G6" s="53" t="s">
        <v>25</v>
      </c>
      <c r="I6" s="53" t="s">
        <v>26</v>
      </c>
      <c r="J6" s="53" t="s">
        <v>26</v>
      </c>
      <c r="K6" s="53" t="s">
        <v>26</v>
      </c>
      <c r="L6" s="53" t="s">
        <v>26</v>
      </c>
      <c r="M6" s="53" t="s">
        <v>26</v>
      </c>
    </row>
    <row r="7" spans="1:13" ht="27" thickBot="1" x14ac:dyDescent="0.25">
      <c r="A7" s="24" t="s">
        <v>27</v>
      </c>
      <c r="C7" s="24" t="s">
        <v>28</v>
      </c>
      <c r="E7" s="24" t="s">
        <v>29</v>
      </c>
      <c r="G7" s="24" t="s">
        <v>30</v>
      </c>
      <c r="I7" s="24" t="s">
        <v>28</v>
      </c>
      <c r="K7" s="24" t="s">
        <v>29</v>
      </c>
      <c r="M7" s="24" t="s">
        <v>30</v>
      </c>
    </row>
    <row r="8" spans="1:13" ht="19.5" customHeight="1" x14ac:dyDescent="0.2">
      <c r="A8" s="4" t="s">
        <v>22</v>
      </c>
      <c r="C8" s="7">
        <v>2199825486</v>
      </c>
      <c r="E8" s="7">
        <v>0</v>
      </c>
      <c r="G8" s="7">
        <f t="shared" ref="G8:G10" si="0">+C8+E8</f>
        <v>2199825486</v>
      </c>
      <c r="I8" s="7">
        <v>17731319405</v>
      </c>
      <c r="K8" s="7">
        <v>0</v>
      </c>
      <c r="M8" s="7">
        <f t="shared" ref="M8:M9" si="1">+I8+K8</f>
        <v>17731319405</v>
      </c>
    </row>
    <row r="9" spans="1:13" ht="19.5" customHeight="1" x14ac:dyDescent="0.2">
      <c r="A9" s="4" t="s">
        <v>118</v>
      </c>
      <c r="C9" s="7">
        <v>4593</v>
      </c>
      <c r="E9" s="7">
        <v>0</v>
      </c>
      <c r="G9" s="7">
        <f t="shared" si="0"/>
        <v>4593</v>
      </c>
      <c r="I9" s="7">
        <v>17731319405</v>
      </c>
      <c r="K9" s="7">
        <v>0</v>
      </c>
      <c r="M9" s="7">
        <f t="shared" si="1"/>
        <v>17731319405</v>
      </c>
    </row>
    <row r="10" spans="1:13" ht="19.5" customHeight="1" thickBot="1" x14ac:dyDescent="0.25">
      <c r="A10" s="4" t="s">
        <v>118</v>
      </c>
      <c r="C10" s="7">
        <v>4892027593</v>
      </c>
      <c r="E10" s="7">
        <v>0</v>
      </c>
      <c r="G10" s="7">
        <f t="shared" si="0"/>
        <v>4892027593</v>
      </c>
      <c r="I10" s="7">
        <v>17731319405</v>
      </c>
      <c r="K10" s="7">
        <v>-7840716</v>
      </c>
      <c r="M10" s="7">
        <f>+I10+K10</f>
        <v>17723478689</v>
      </c>
    </row>
    <row r="11" spans="1:13" s="4" customFormat="1" ht="21.75" thickBot="1" x14ac:dyDescent="0.25">
      <c r="A11" s="4" t="s">
        <v>15</v>
      </c>
      <c r="C11" s="5">
        <f>SUM(C8:C10)</f>
        <v>7091857672</v>
      </c>
      <c r="E11" s="5">
        <f t="shared" ref="E11:M11" si="2">SUM(E8:E10)</f>
        <v>0</v>
      </c>
      <c r="F11" s="4">
        <f t="shared" si="2"/>
        <v>0</v>
      </c>
      <c r="G11" s="5">
        <f t="shared" si="2"/>
        <v>7091857672</v>
      </c>
      <c r="H11" s="4">
        <f t="shared" si="2"/>
        <v>0</v>
      </c>
      <c r="I11" s="5">
        <f t="shared" si="2"/>
        <v>53193958215</v>
      </c>
      <c r="J11" s="4">
        <f t="shared" si="2"/>
        <v>0</v>
      </c>
      <c r="K11" s="5">
        <f t="shared" si="2"/>
        <v>-7840716</v>
      </c>
      <c r="L11" s="4">
        <f t="shared" si="2"/>
        <v>0</v>
      </c>
      <c r="M11" s="5">
        <f t="shared" si="2"/>
        <v>53186117499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S89"/>
  <sheetViews>
    <sheetView rightToLeft="1" topLeftCell="A26" zoomScale="85" zoomScaleNormal="85" workbookViewId="0">
      <selection activeCell="Y9" sqref="Y9:Y64"/>
    </sheetView>
  </sheetViews>
  <sheetFormatPr defaultRowHeight="22.5" x14ac:dyDescent="0.2"/>
  <cols>
    <col min="1" max="1" width="30.625" style="8" bestFit="1" customWidth="1"/>
    <col min="2" max="2" width="0.875" style="8" customWidth="1"/>
    <col min="3" max="3" width="15.75" style="8" customWidth="1"/>
    <col min="4" max="4" width="0.875" style="8" customWidth="1"/>
    <col min="5" max="5" width="19.25" style="8" customWidth="1"/>
    <col min="6" max="6" width="0.875" style="8" customWidth="1"/>
    <col min="7" max="7" width="19.25" style="8" customWidth="1"/>
    <col min="8" max="8" width="0.875" style="8" customWidth="1"/>
    <col min="9" max="9" width="24.5" style="8" customWidth="1"/>
    <col min="10" max="10" width="0.875" style="8" customWidth="1"/>
    <col min="11" max="11" width="16.625" style="8" customWidth="1"/>
    <col min="12" max="12" width="0.875" style="8" customWidth="1"/>
    <col min="13" max="13" width="20.875" style="8" bestFit="1" customWidth="1"/>
    <col min="14" max="14" width="0.875" style="8" customWidth="1"/>
    <col min="15" max="15" width="20.875" style="8" bestFit="1" customWidth="1"/>
    <col min="16" max="16" width="0.875" style="8" customWidth="1"/>
    <col min="17" max="17" width="24.5" style="8" customWidth="1"/>
    <col min="18" max="18" width="0.875" style="8" customWidth="1"/>
    <col min="19" max="19" width="11" style="8" bestFit="1" customWidth="1"/>
    <col min="20" max="16384" width="9" style="8"/>
  </cols>
  <sheetData>
    <row r="2" spans="1:17" ht="24" x14ac:dyDescent="0.2">
      <c r="A2" s="54" t="str">
        <f>+سهام!A2</f>
        <v>صندوق سرمایه‌گذاری بخشی صنایع مفید - سیمانو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  <c r="J2" s="54" t="s">
        <v>0</v>
      </c>
      <c r="K2" s="54" t="s">
        <v>0</v>
      </c>
      <c r="L2" s="54" t="s">
        <v>0</v>
      </c>
      <c r="M2" s="54" t="s">
        <v>0</v>
      </c>
      <c r="N2" s="54" t="s">
        <v>0</v>
      </c>
      <c r="O2" s="54" t="s">
        <v>0</v>
      </c>
      <c r="P2" s="54" t="s">
        <v>0</v>
      </c>
      <c r="Q2" s="54" t="s">
        <v>0</v>
      </c>
    </row>
    <row r="3" spans="1:17" ht="24" x14ac:dyDescent="0.2">
      <c r="A3" s="54" t="s">
        <v>23</v>
      </c>
      <c r="B3" s="54" t="s">
        <v>23</v>
      </c>
      <c r="C3" s="54" t="s">
        <v>23</v>
      </c>
      <c r="D3" s="54" t="s">
        <v>23</v>
      </c>
      <c r="E3" s="54" t="s">
        <v>23</v>
      </c>
      <c r="F3" s="54" t="s">
        <v>23</v>
      </c>
      <c r="G3" s="54" t="s">
        <v>23</v>
      </c>
      <c r="H3" s="54" t="s">
        <v>23</v>
      </c>
      <c r="I3" s="54" t="s">
        <v>23</v>
      </c>
      <c r="J3" s="54" t="s">
        <v>23</v>
      </c>
      <c r="K3" s="54" t="s">
        <v>23</v>
      </c>
      <c r="L3" s="54" t="s">
        <v>23</v>
      </c>
      <c r="M3" s="54" t="s">
        <v>23</v>
      </c>
      <c r="N3" s="54" t="s">
        <v>23</v>
      </c>
      <c r="O3" s="54" t="s">
        <v>23</v>
      </c>
      <c r="P3" s="54" t="s">
        <v>23</v>
      </c>
      <c r="Q3" s="54" t="s">
        <v>23</v>
      </c>
    </row>
    <row r="4" spans="1:17" ht="24" x14ac:dyDescent="0.2">
      <c r="A4" s="54" t="str">
        <f>+سهام!A4</f>
        <v>برای ماه منتهی به 1405/03/31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  <c r="H4" s="54" t="s">
        <v>2</v>
      </c>
      <c r="I4" s="54" t="s">
        <v>2</v>
      </c>
      <c r="J4" s="54" t="s">
        <v>2</v>
      </c>
      <c r="K4" s="54" t="s">
        <v>2</v>
      </c>
      <c r="L4" s="54" t="s">
        <v>2</v>
      </c>
      <c r="M4" s="54" t="s">
        <v>2</v>
      </c>
      <c r="N4" s="54" t="s">
        <v>2</v>
      </c>
      <c r="O4" s="54" t="s">
        <v>2</v>
      </c>
      <c r="P4" s="54" t="s">
        <v>2</v>
      </c>
      <c r="Q4" s="54" t="s">
        <v>2</v>
      </c>
    </row>
    <row r="6" spans="1:17" ht="24.75" thickBot="1" x14ac:dyDescent="0.25">
      <c r="A6" s="55" t="s">
        <v>3</v>
      </c>
      <c r="C6" s="56" t="s">
        <v>25</v>
      </c>
      <c r="D6" s="56" t="s">
        <v>25</v>
      </c>
      <c r="E6" s="56" t="s">
        <v>25</v>
      </c>
      <c r="F6" s="56" t="s">
        <v>25</v>
      </c>
      <c r="G6" s="56" t="s">
        <v>25</v>
      </c>
      <c r="H6" s="56" t="s">
        <v>25</v>
      </c>
      <c r="I6" s="56" t="s">
        <v>25</v>
      </c>
      <c r="K6" s="56" t="s">
        <v>26</v>
      </c>
      <c r="L6" s="56" t="s">
        <v>26</v>
      </c>
      <c r="M6" s="56" t="s">
        <v>26</v>
      </c>
      <c r="N6" s="56" t="s">
        <v>26</v>
      </c>
      <c r="O6" s="56" t="s">
        <v>26</v>
      </c>
      <c r="P6" s="56" t="s">
        <v>26</v>
      </c>
      <c r="Q6" s="56" t="s">
        <v>26</v>
      </c>
    </row>
    <row r="7" spans="1:17" ht="24.75" thickBot="1" x14ac:dyDescent="0.25">
      <c r="A7" s="56" t="s">
        <v>3</v>
      </c>
      <c r="C7" s="21" t="s">
        <v>7</v>
      </c>
      <c r="E7" s="21" t="s">
        <v>37</v>
      </c>
      <c r="G7" s="21" t="s">
        <v>38</v>
      </c>
      <c r="I7" s="21" t="s">
        <v>40</v>
      </c>
      <c r="K7" s="21" t="s">
        <v>7</v>
      </c>
      <c r="M7" s="21" t="s">
        <v>37</v>
      </c>
      <c r="O7" s="21" t="s">
        <v>38</v>
      </c>
      <c r="Q7" s="21" t="s">
        <v>40</v>
      </c>
    </row>
    <row r="8" spans="1:17" ht="24" x14ac:dyDescent="0.2">
      <c r="A8" s="22" t="s">
        <v>109</v>
      </c>
      <c r="C8" s="8">
        <v>2443075</v>
      </c>
      <c r="E8" s="8">
        <v>20435922262</v>
      </c>
      <c r="G8" s="8">
        <v>24993399231</v>
      </c>
      <c r="I8" s="8">
        <f>+E8-G8</f>
        <v>-4557476969</v>
      </c>
      <c r="K8" s="8">
        <v>2507000</v>
      </c>
      <c r="M8" s="8">
        <v>20978256184</v>
      </c>
      <c r="O8" s="8">
        <v>25647371375</v>
      </c>
      <c r="Q8" s="8">
        <f t="shared" ref="Q8:Q50" si="0">+M8-O8</f>
        <v>-4669115191</v>
      </c>
    </row>
    <row r="9" spans="1:17" ht="24" x14ac:dyDescent="0.2">
      <c r="A9" s="22" t="s">
        <v>84</v>
      </c>
      <c r="C9" s="8">
        <v>0</v>
      </c>
      <c r="E9" s="8">
        <v>0</v>
      </c>
      <c r="G9" s="8">
        <v>0</v>
      </c>
      <c r="I9" s="8">
        <v>0</v>
      </c>
      <c r="K9" s="8">
        <v>916448</v>
      </c>
      <c r="M9" s="8">
        <v>6383734318</v>
      </c>
      <c r="O9" s="8">
        <v>7575000917</v>
      </c>
      <c r="Q9" s="8">
        <f t="shared" si="0"/>
        <v>-1191266599</v>
      </c>
    </row>
    <row r="10" spans="1:17" ht="24" x14ac:dyDescent="0.2">
      <c r="A10" s="22" t="s">
        <v>93</v>
      </c>
      <c r="C10" s="8">
        <v>0</v>
      </c>
      <c r="E10" s="8">
        <v>0</v>
      </c>
      <c r="G10" s="8">
        <v>0</v>
      </c>
      <c r="I10" s="8">
        <v>0</v>
      </c>
      <c r="K10" s="8">
        <v>277345</v>
      </c>
      <c r="M10" s="8">
        <v>642443215</v>
      </c>
      <c r="O10" s="8">
        <v>684975595</v>
      </c>
      <c r="Q10" s="8">
        <f t="shared" si="0"/>
        <v>-42532380</v>
      </c>
    </row>
    <row r="11" spans="1:17" ht="24" x14ac:dyDescent="0.2">
      <c r="A11" s="22" t="s">
        <v>53</v>
      </c>
      <c r="C11" s="8">
        <v>0</v>
      </c>
      <c r="E11" s="8">
        <v>0</v>
      </c>
      <c r="G11" s="8">
        <v>0</v>
      </c>
      <c r="I11" s="8">
        <v>0</v>
      </c>
      <c r="K11" s="8">
        <v>500000</v>
      </c>
      <c r="M11" s="8">
        <v>15563755804</v>
      </c>
      <c r="O11" s="8">
        <v>19183383639</v>
      </c>
      <c r="Q11" s="8">
        <f t="shared" si="0"/>
        <v>-3619627835</v>
      </c>
    </row>
    <row r="12" spans="1:17" ht="24" x14ac:dyDescent="0.2">
      <c r="A12" s="22" t="s">
        <v>146</v>
      </c>
      <c r="C12" s="8">
        <v>0</v>
      </c>
      <c r="E12" s="8">
        <v>0</v>
      </c>
      <c r="G12" s="8">
        <v>0</v>
      </c>
      <c r="I12" s="8">
        <v>0</v>
      </c>
      <c r="K12" s="8">
        <v>22060127</v>
      </c>
      <c r="M12" s="8">
        <v>343421811722</v>
      </c>
      <c r="O12" s="8">
        <v>434836229842</v>
      </c>
      <c r="Q12" s="8">
        <f t="shared" si="0"/>
        <v>-91414418120</v>
      </c>
    </row>
    <row r="13" spans="1:17" ht="24" x14ac:dyDescent="0.2">
      <c r="A13" s="22" t="s">
        <v>64</v>
      </c>
      <c r="C13" s="8">
        <v>0</v>
      </c>
      <c r="E13" s="8">
        <v>0</v>
      </c>
      <c r="G13" s="8">
        <v>0</v>
      </c>
      <c r="I13" s="8">
        <v>0</v>
      </c>
      <c r="K13" s="8">
        <v>425000</v>
      </c>
      <c r="M13" s="8">
        <v>6498624314</v>
      </c>
      <c r="O13" s="8">
        <v>7081550405</v>
      </c>
      <c r="Q13" s="8">
        <f t="shared" si="0"/>
        <v>-582926091</v>
      </c>
    </row>
    <row r="14" spans="1:17" ht="24" x14ac:dyDescent="0.2">
      <c r="A14" s="22" t="s">
        <v>74</v>
      </c>
      <c r="C14" s="8">
        <v>0</v>
      </c>
      <c r="E14" s="8">
        <v>0</v>
      </c>
      <c r="G14" s="8">
        <v>0</v>
      </c>
      <c r="I14" s="8">
        <v>0</v>
      </c>
      <c r="K14" s="8">
        <v>100000</v>
      </c>
      <c r="M14" s="8">
        <v>973416876</v>
      </c>
      <c r="O14" s="8">
        <v>1146055548</v>
      </c>
      <c r="Q14" s="8">
        <f t="shared" si="0"/>
        <v>-172638672</v>
      </c>
    </row>
    <row r="15" spans="1:17" ht="24" x14ac:dyDescent="0.2">
      <c r="A15" s="22" t="s">
        <v>67</v>
      </c>
      <c r="C15" s="8">
        <v>0</v>
      </c>
      <c r="E15" s="8">
        <v>0</v>
      </c>
      <c r="G15" s="8">
        <v>0</v>
      </c>
      <c r="I15" s="8">
        <v>0</v>
      </c>
      <c r="K15" s="8">
        <v>3200000</v>
      </c>
      <c r="M15" s="8">
        <v>13076169696</v>
      </c>
      <c r="O15" s="8">
        <v>15584195616</v>
      </c>
      <c r="Q15" s="8">
        <f t="shared" si="0"/>
        <v>-2508025920</v>
      </c>
    </row>
    <row r="16" spans="1:17" ht="24" x14ac:dyDescent="0.2">
      <c r="A16" s="22" t="s">
        <v>68</v>
      </c>
      <c r="C16" s="8">
        <v>0</v>
      </c>
      <c r="E16" s="8">
        <v>0</v>
      </c>
      <c r="G16" s="8">
        <v>0</v>
      </c>
      <c r="I16" s="8">
        <v>0</v>
      </c>
      <c r="K16" s="8">
        <v>123875</v>
      </c>
      <c r="M16" s="8">
        <v>6487423695</v>
      </c>
      <c r="O16" s="8">
        <v>5924620905</v>
      </c>
      <c r="Q16" s="8">
        <f t="shared" si="0"/>
        <v>562802790</v>
      </c>
    </row>
    <row r="17" spans="1:17" ht="24" x14ac:dyDescent="0.2">
      <c r="A17" s="22" t="s">
        <v>65</v>
      </c>
      <c r="C17" s="8">
        <v>1631005</v>
      </c>
      <c r="E17" s="8">
        <v>12481080253</v>
      </c>
      <c r="G17" s="8">
        <v>7719112005</v>
      </c>
      <c r="I17" s="8">
        <f t="shared" ref="I9:I51" si="1">+E17-G17</f>
        <v>4761968248</v>
      </c>
      <c r="K17" s="8">
        <v>2836798</v>
      </c>
      <c r="M17" s="8">
        <v>16959228342</v>
      </c>
      <c r="O17" s="8">
        <v>13384407959</v>
      </c>
      <c r="Q17" s="8">
        <f t="shared" si="0"/>
        <v>3574820383</v>
      </c>
    </row>
    <row r="18" spans="1:17" ht="24" x14ac:dyDescent="0.2">
      <c r="A18" s="22" t="s">
        <v>57</v>
      </c>
      <c r="C18" s="8">
        <v>0</v>
      </c>
      <c r="E18" s="8">
        <v>0</v>
      </c>
      <c r="G18" s="8">
        <v>0</v>
      </c>
      <c r="I18" s="8">
        <v>0</v>
      </c>
      <c r="K18" s="8">
        <v>187680</v>
      </c>
      <c r="M18" s="8">
        <v>4041174434</v>
      </c>
      <c r="O18" s="8">
        <v>4590550573</v>
      </c>
      <c r="Q18" s="8">
        <f t="shared" si="0"/>
        <v>-549376139</v>
      </c>
    </row>
    <row r="19" spans="1:17" ht="24" x14ac:dyDescent="0.2">
      <c r="A19" s="22" t="s">
        <v>62</v>
      </c>
      <c r="C19" s="8">
        <v>0</v>
      </c>
      <c r="E19" s="8">
        <v>0</v>
      </c>
      <c r="G19" s="8">
        <v>0</v>
      </c>
      <c r="I19" s="8">
        <v>0</v>
      </c>
      <c r="K19" s="8">
        <v>6711121</v>
      </c>
      <c r="M19" s="8">
        <v>106651315859</v>
      </c>
      <c r="O19" s="8">
        <v>126536413414</v>
      </c>
      <c r="Q19" s="8">
        <f t="shared" si="0"/>
        <v>-19885097555</v>
      </c>
    </row>
    <row r="20" spans="1:17" ht="24" x14ac:dyDescent="0.2">
      <c r="A20" s="22" t="s">
        <v>107</v>
      </c>
      <c r="C20" s="8">
        <v>0</v>
      </c>
      <c r="E20" s="8">
        <v>0</v>
      </c>
      <c r="G20" s="8">
        <v>0</v>
      </c>
      <c r="I20" s="8">
        <v>0</v>
      </c>
      <c r="K20" s="8">
        <v>18313</v>
      </c>
      <c r="M20" s="8">
        <v>3226884477</v>
      </c>
      <c r="O20" s="8">
        <v>3890505419</v>
      </c>
      <c r="Q20" s="8">
        <f t="shared" si="0"/>
        <v>-663620942</v>
      </c>
    </row>
    <row r="21" spans="1:17" ht="24" x14ac:dyDescent="0.2">
      <c r="A21" s="22" t="s">
        <v>117</v>
      </c>
      <c r="C21" s="8">
        <v>1256500</v>
      </c>
      <c r="E21" s="8">
        <v>8203860323</v>
      </c>
      <c r="G21" s="8">
        <v>8012469097</v>
      </c>
      <c r="I21" s="8">
        <f t="shared" si="1"/>
        <v>191391226</v>
      </c>
      <c r="K21" s="8">
        <v>2513000</v>
      </c>
      <c r="M21" s="8">
        <v>17903865363</v>
      </c>
      <c r="O21" s="8">
        <v>16024938194</v>
      </c>
      <c r="Q21" s="8">
        <f t="shared" si="0"/>
        <v>1878927169</v>
      </c>
    </row>
    <row r="22" spans="1:17" ht="24" x14ac:dyDescent="0.2">
      <c r="A22" s="22" t="s">
        <v>90</v>
      </c>
      <c r="C22" s="8">
        <v>0</v>
      </c>
      <c r="E22" s="8">
        <v>0</v>
      </c>
      <c r="G22" s="8">
        <v>0</v>
      </c>
      <c r="I22" s="8">
        <v>0</v>
      </c>
      <c r="K22" s="8">
        <v>4451000</v>
      </c>
      <c r="M22" s="8">
        <v>47255376157</v>
      </c>
      <c r="O22" s="8">
        <v>52469437694</v>
      </c>
      <c r="Q22" s="8">
        <f t="shared" si="0"/>
        <v>-5214061537</v>
      </c>
    </row>
    <row r="23" spans="1:17" ht="24" x14ac:dyDescent="0.2">
      <c r="A23" s="22" t="s">
        <v>72</v>
      </c>
      <c r="C23" s="8">
        <v>0</v>
      </c>
      <c r="E23" s="8">
        <v>0</v>
      </c>
      <c r="G23" s="8">
        <v>0</v>
      </c>
      <c r="I23" s="8">
        <v>0</v>
      </c>
      <c r="K23" s="8">
        <v>268378</v>
      </c>
      <c r="M23" s="8">
        <v>13208650548</v>
      </c>
      <c r="O23" s="8">
        <v>14589114471</v>
      </c>
      <c r="Q23" s="8">
        <f t="shared" si="0"/>
        <v>-1380463923</v>
      </c>
    </row>
    <row r="24" spans="1:17" ht="24" x14ac:dyDescent="0.2">
      <c r="A24" s="22" t="s">
        <v>61</v>
      </c>
      <c r="C24" s="8">
        <v>0</v>
      </c>
      <c r="E24" s="8">
        <v>0</v>
      </c>
      <c r="G24" s="8">
        <v>0</v>
      </c>
      <c r="I24" s="8">
        <v>0</v>
      </c>
      <c r="K24" s="8">
        <v>200000</v>
      </c>
      <c r="M24" s="8">
        <v>6654162704</v>
      </c>
      <c r="O24" s="8">
        <v>7647276467</v>
      </c>
      <c r="Q24" s="8">
        <f t="shared" si="0"/>
        <v>-993113763</v>
      </c>
    </row>
    <row r="25" spans="1:17" ht="24" x14ac:dyDescent="0.2">
      <c r="A25" s="22" t="s">
        <v>91</v>
      </c>
      <c r="C25" s="8">
        <v>0</v>
      </c>
      <c r="E25" s="8">
        <v>0</v>
      </c>
      <c r="G25" s="8">
        <v>0</v>
      </c>
      <c r="I25" s="8">
        <v>0</v>
      </c>
      <c r="K25" s="8">
        <v>372439</v>
      </c>
      <c r="M25" s="8">
        <v>5161761820</v>
      </c>
      <c r="O25" s="8">
        <v>6204913143</v>
      </c>
      <c r="Q25" s="8">
        <f t="shared" si="0"/>
        <v>-1043151323</v>
      </c>
    </row>
    <row r="26" spans="1:17" ht="24" x14ac:dyDescent="0.2">
      <c r="A26" s="22" t="s">
        <v>102</v>
      </c>
      <c r="C26" s="8">
        <v>25000</v>
      </c>
      <c r="E26" s="8">
        <v>2314469775</v>
      </c>
      <c r="G26" s="8">
        <v>3482867700</v>
      </c>
      <c r="I26" s="8">
        <f t="shared" si="1"/>
        <v>-1168397925</v>
      </c>
      <c r="K26" s="8">
        <v>25000</v>
      </c>
      <c r="M26" s="8">
        <v>2314469775</v>
      </c>
      <c r="O26" s="8">
        <v>3482867700</v>
      </c>
      <c r="Q26" s="8">
        <f t="shared" si="0"/>
        <v>-1168397925</v>
      </c>
    </row>
    <row r="27" spans="1:17" ht="24" x14ac:dyDescent="0.2">
      <c r="A27" s="22" t="s">
        <v>115</v>
      </c>
      <c r="C27" s="8">
        <v>0</v>
      </c>
      <c r="E27" s="8">
        <v>0</v>
      </c>
      <c r="G27" s="8">
        <v>0</v>
      </c>
      <c r="I27" s="8">
        <v>0</v>
      </c>
      <c r="K27" s="8">
        <v>50000</v>
      </c>
      <c r="M27" s="8">
        <v>198726881</v>
      </c>
      <c r="O27" s="8">
        <v>194913980</v>
      </c>
      <c r="Q27" s="8">
        <f t="shared" si="0"/>
        <v>3812901</v>
      </c>
    </row>
    <row r="28" spans="1:17" ht="24" x14ac:dyDescent="0.2">
      <c r="A28" s="22" t="s">
        <v>116</v>
      </c>
      <c r="C28" s="8">
        <v>0</v>
      </c>
      <c r="E28" s="8">
        <v>0</v>
      </c>
      <c r="G28" s="8">
        <v>0</v>
      </c>
      <c r="I28" s="8">
        <v>0</v>
      </c>
      <c r="K28" s="8">
        <v>220000</v>
      </c>
      <c r="M28" s="8">
        <v>704670466</v>
      </c>
      <c r="O28" s="8">
        <v>726510272</v>
      </c>
      <c r="Q28" s="8">
        <f t="shared" si="0"/>
        <v>-21839806</v>
      </c>
    </row>
    <row r="29" spans="1:17" ht="24" x14ac:dyDescent="0.2">
      <c r="A29" s="22" t="s">
        <v>60</v>
      </c>
      <c r="C29" s="8">
        <v>0</v>
      </c>
      <c r="E29" s="8">
        <v>0</v>
      </c>
      <c r="G29" s="8">
        <v>0</v>
      </c>
      <c r="I29" s="8">
        <v>0</v>
      </c>
      <c r="K29" s="8">
        <v>1661361</v>
      </c>
      <c r="M29" s="8">
        <v>12975329988</v>
      </c>
      <c r="O29" s="8">
        <v>14754242132</v>
      </c>
      <c r="Q29" s="8">
        <f t="shared" si="0"/>
        <v>-1778912144</v>
      </c>
    </row>
    <row r="30" spans="1:17" ht="24" x14ac:dyDescent="0.2">
      <c r="A30" s="22" t="s">
        <v>114</v>
      </c>
      <c r="C30" s="8">
        <v>0</v>
      </c>
      <c r="E30" s="8">
        <v>0</v>
      </c>
      <c r="G30" s="8">
        <v>0</v>
      </c>
      <c r="I30" s="8">
        <v>0</v>
      </c>
      <c r="K30" s="8">
        <v>25058823</v>
      </c>
      <c r="M30" s="8">
        <v>164511172995</v>
      </c>
      <c r="O30" s="8">
        <v>164511172995</v>
      </c>
      <c r="Q30" s="8">
        <f t="shared" si="0"/>
        <v>0</v>
      </c>
    </row>
    <row r="31" spans="1:17" ht="24" x14ac:dyDescent="0.2">
      <c r="A31" s="22" t="s">
        <v>76</v>
      </c>
      <c r="C31" s="8">
        <v>0</v>
      </c>
      <c r="E31" s="8">
        <v>0</v>
      </c>
      <c r="G31" s="8">
        <v>0</v>
      </c>
      <c r="I31" s="8">
        <v>0</v>
      </c>
      <c r="K31" s="8">
        <v>3733810</v>
      </c>
      <c r="M31" s="8">
        <v>159830650221</v>
      </c>
      <c r="O31" s="8">
        <v>173376670269</v>
      </c>
      <c r="Q31" s="8">
        <f t="shared" si="0"/>
        <v>-13546020048</v>
      </c>
    </row>
    <row r="32" spans="1:17" ht="24" x14ac:dyDescent="0.2">
      <c r="A32" s="22" t="s">
        <v>94</v>
      </c>
      <c r="C32" s="8">
        <v>0</v>
      </c>
      <c r="E32" s="8">
        <v>0</v>
      </c>
      <c r="G32" s="8">
        <v>0</v>
      </c>
      <c r="I32" s="8">
        <v>0</v>
      </c>
      <c r="K32" s="8">
        <v>7500000</v>
      </c>
      <c r="M32" s="8">
        <v>12079895142</v>
      </c>
      <c r="O32" s="8">
        <v>12956205640</v>
      </c>
      <c r="Q32" s="8">
        <f t="shared" si="0"/>
        <v>-876310498</v>
      </c>
    </row>
    <row r="33" spans="1:17" ht="24" x14ac:dyDescent="0.2">
      <c r="A33" s="22" t="s">
        <v>98</v>
      </c>
      <c r="C33" s="8">
        <v>0</v>
      </c>
      <c r="E33" s="8">
        <v>0</v>
      </c>
      <c r="G33" s="8">
        <v>0</v>
      </c>
      <c r="I33" s="8">
        <v>0</v>
      </c>
      <c r="K33" s="8">
        <v>1000000</v>
      </c>
      <c r="M33" s="8">
        <v>3828177678</v>
      </c>
      <c r="O33" s="8">
        <v>4525569630</v>
      </c>
      <c r="Q33" s="8">
        <f t="shared" si="0"/>
        <v>-697391952</v>
      </c>
    </row>
    <row r="34" spans="1:17" ht="24" x14ac:dyDescent="0.2">
      <c r="A34" s="22" t="s">
        <v>103</v>
      </c>
      <c r="C34" s="8">
        <v>598500</v>
      </c>
      <c r="E34" s="8">
        <v>42242228837</v>
      </c>
      <c r="G34" s="8">
        <v>26736189247</v>
      </c>
      <c r="I34" s="8">
        <f t="shared" si="1"/>
        <v>15506039590</v>
      </c>
      <c r="K34" s="8">
        <v>700000</v>
      </c>
      <c r="M34" s="8">
        <v>49021452224</v>
      </c>
      <c r="O34" s="8">
        <v>31270396780</v>
      </c>
      <c r="Q34" s="8">
        <f t="shared" si="0"/>
        <v>17751055444</v>
      </c>
    </row>
    <row r="35" spans="1:17" ht="24" x14ac:dyDescent="0.2">
      <c r="A35" s="22" t="s">
        <v>121</v>
      </c>
      <c r="C35" s="8">
        <v>0</v>
      </c>
      <c r="E35" s="8">
        <v>0</v>
      </c>
      <c r="G35" s="8">
        <v>0</v>
      </c>
      <c r="I35" s="8">
        <f t="shared" si="1"/>
        <v>0</v>
      </c>
      <c r="K35" s="8">
        <v>400000</v>
      </c>
      <c r="M35" s="8">
        <v>1625338275</v>
      </c>
      <c r="O35" s="8">
        <v>1642363584</v>
      </c>
      <c r="Q35" s="8">
        <f t="shared" si="0"/>
        <v>-17025309</v>
      </c>
    </row>
    <row r="36" spans="1:17" ht="24" x14ac:dyDescent="0.2">
      <c r="A36" s="22" t="s">
        <v>119</v>
      </c>
      <c r="C36" s="8">
        <v>0</v>
      </c>
      <c r="E36" s="8">
        <v>0</v>
      </c>
      <c r="G36" s="8">
        <v>0</v>
      </c>
      <c r="I36" s="8">
        <f t="shared" si="1"/>
        <v>0</v>
      </c>
      <c r="K36" s="8">
        <v>100000</v>
      </c>
      <c r="M36" s="8">
        <v>512011327</v>
      </c>
      <c r="O36" s="8">
        <v>473147393</v>
      </c>
      <c r="Q36" s="8">
        <f t="shared" si="0"/>
        <v>38863934</v>
      </c>
    </row>
    <row r="37" spans="1:17" ht="24" x14ac:dyDescent="0.2">
      <c r="A37" s="22" t="s">
        <v>70</v>
      </c>
      <c r="C37" s="8">
        <v>0</v>
      </c>
      <c r="E37" s="8">
        <v>0</v>
      </c>
      <c r="G37" s="8">
        <v>0</v>
      </c>
      <c r="I37" s="8">
        <f t="shared" si="1"/>
        <v>0</v>
      </c>
      <c r="K37" s="8">
        <v>14540000</v>
      </c>
      <c r="M37" s="8">
        <v>210347360841</v>
      </c>
      <c r="O37" s="8">
        <v>235389897743</v>
      </c>
      <c r="Q37" s="8">
        <f t="shared" si="0"/>
        <v>-25042536902</v>
      </c>
    </row>
    <row r="38" spans="1:17" ht="24" x14ac:dyDescent="0.2">
      <c r="A38" s="22" t="s">
        <v>69</v>
      </c>
      <c r="C38" s="8">
        <v>0</v>
      </c>
      <c r="E38" s="8">
        <v>0</v>
      </c>
      <c r="G38" s="8">
        <v>0</v>
      </c>
      <c r="I38" s="8">
        <f t="shared" si="1"/>
        <v>0</v>
      </c>
      <c r="K38" s="8">
        <v>2168996</v>
      </c>
      <c r="M38" s="8">
        <v>25300455684</v>
      </c>
      <c r="O38" s="8">
        <v>28818355075</v>
      </c>
      <c r="Q38" s="8">
        <f t="shared" si="0"/>
        <v>-3517899391</v>
      </c>
    </row>
    <row r="39" spans="1:17" ht="24" x14ac:dyDescent="0.2">
      <c r="A39" s="22" t="s">
        <v>56</v>
      </c>
      <c r="C39" s="8">
        <v>0</v>
      </c>
      <c r="E39" s="8">
        <v>0</v>
      </c>
      <c r="G39" s="8">
        <v>0</v>
      </c>
      <c r="I39" s="8">
        <f t="shared" si="1"/>
        <v>0</v>
      </c>
      <c r="K39" s="8">
        <v>1101267</v>
      </c>
      <c r="M39" s="8">
        <v>88476851842</v>
      </c>
      <c r="O39" s="8">
        <v>87933930380</v>
      </c>
      <c r="Q39" s="8">
        <f t="shared" si="0"/>
        <v>542921462</v>
      </c>
    </row>
    <row r="40" spans="1:17" ht="24" x14ac:dyDescent="0.2">
      <c r="A40" s="22" t="s">
        <v>101</v>
      </c>
      <c r="C40" s="8">
        <v>0</v>
      </c>
      <c r="E40" s="8">
        <v>0</v>
      </c>
      <c r="G40" s="8">
        <v>0</v>
      </c>
      <c r="I40" s="8">
        <f t="shared" si="1"/>
        <v>0</v>
      </c>
      <c r="K40" s="8">
        <v>100000</v>
      </c>
      <c r="M40" s="8">
        <v>11229519641</v>
      </c>
      <c r="O40" s="8">
        <v>12961009359</v>
      </c>
      <c r="Q40" s="8">
        <f t="shared" si="0"/>
        <v>-1731489718</v>
      </c>
    </row>
    <row r="41" spans="1:17" ht="24" x14ac:dyDescent="0.2">
      <c r="A41" s="22" t="s">
        <v>96</v>
      </c>
      <c r="C41" s="8">
        <v>0</v>
      </c>
      <c r="E41" s="8">
        <v>0</v>
      </c>
      <c r="G41" s="8">
        <v>0</v>
      </c>
      <c r="I41" s="8">
        <f t="shared" si="1"/>
        <v>0</v>
      </c>
      <c r="K41" s="8">
        <v>1820000</v>
      </c>
      <c r="M41" s="8">
        <v>14718341074</v>
      </c>
      <c r="O41" s="8">
        <v>16875253464</v>
      </c>
      <c r="Q41" s="8">
        <f t="shared" si="0"/>
        <v>-2156912390</v>
      </c>
    </row>
    <row r="42" spans="1:17" ht="24" x14ac:dyDescent="0.2">
      <c r="A42" s="22" t="s">
        <v>106</v>
      </c>
      <c r="C42" s="8">
        <v>0</v>
      </c>
      <c r="E42" s="8">
        <v>0</v>
      </c>
      <c r="G42" s="8">
        <v>0</v>
      </c>
      <c r="I42" s="8">
        <f t="shared" si="1"/>
        <v>0</v>
      </c>
      <c r="K42" s="8">
        <v>100000</v>
      </c>
      <c r="M42" s="8">
        <v>3973049087</v>
      </c>
      <c r="O42" s="8">
        <v>2892467049</v>
      </c>
      <c r="Q42" s="8">
        <f t="shared" si="0"/>
        <v>1080582038</v>
      </c>
    </row>
    <row r="43" spans="1:17" ht="24" x14ac:dyDescent="0.2">
      <c r="A43" s="22" t="s">
        <v>58</v>
      </c>
      <c r="C43" s="8">
        <v>0</v>
      </c>
      <c r="E43" s="8">
        <v>0</v>
      </c>
      <c r="G43" s="8">
        <v>0</v>
      </c>
      <c r="I43" s="8">
        <f t="shared" si="1"/>
        <v>0</v>
      </c>
      <c r="K43" s="8">
        <v>370000</v>
      </c>
      <c r="M43" s="8">
        <v>35704355336</v>
      </c>
      <c r="O43" s="8">
        <v>37668553715</v>
      </c>
      <c r="Q43" s="8">
        <f t="shared" si="0"/>
        <v>-1964198379</v>
      </c>
    </row>
    <row r="44" spans="1:17" ht="24" x14ac:dyDescent="0.2">
      <c r="A44" s="22" t="s">
        <v>73</v>
      </c>
      <c r="C44" s="8">
        <v>0</v>
      </c>
      <c r="E44" s="8">
        <v>0</v>
      </c>
      <c r="G44" s="8">
        <v>0</v>
      </c>
      <c r="I44" s="8">
        <f t="shared" si="1"/>
        <v>0</v>
      </c>
      <c r="K44" s="8">
        <v>629572</v>
      </c>
      <c r="M44" s="8">
        <v>72206899266</v>
      </c>
      <c r="O44" s="8">
        <v>78862810482</v>
      </c>
      <c r="Q44" s="8">
        <f t="shared" si="0"/>
        <v>-6655911216</v>
      </c>
    </row>
    <row r="45" spans="1:17" ht="24" x14ac:dyDescent="0.2">
      <c r="A45" s="22" t="s">
        <v>92</v>
      </c>
      <c r="C45" s="8">
        <v>0</v>
      </c>
      <c r="E45" s="8">
        <v>0</v>
      </c>
      <c r="G45" s="8">
        <v>0</v>
      </c>
      <c r="I45" s="8">
        <f t="shared" si="1"/>
        <v>0</v>
      </c>
      <c r="K45" s="8">
        <v>1160000</v>
      </c>
      <c r="M45" s="8">
        <v>2261780258</v>
      </c>
      <c r="O45" s="8">
        <v>2414165755</v>
      </c>
      <c r="Q45" s="8">
        <f t="shared" si="0"/>
        <v>-152385497</v>
      </c>
    </row>
    <row r="46" spans="1:17" ht="24" x14ac:dyDescent="0.2">
      <c r="A46" s="22" t="s">
        <v>113</v>
      </c>
      <c r="C46" s="8">
        <v>0</v>
      </c>
      <c r="E46" s="8">
        <v>0</v>
      </c>
      <c r="G46" s="8">
        <v>0</v>
      </c>
      <c r="I46" s="8">
        <f t="shared" si="1"/>
        <v>0</v>
      </c>
      <c r="K46" s="8">
        <v>100000</v>
      </c>
      <c r="M46" s="8">
        <v>5919882827</v>
      </c>
      <c r="O46" s="8">
        <v>4106910938</v>
      </c>
      <c r="Q46" s="8">
        <f t="shared" si="0"/>
        <v>1812971889</v>
      </c>
    </row>
    <row r="47" spans="1:17" ht="24" x14ac:dyDescent="0.2">
      <c r="A47" s="22" t="s">
        <v>75</v>
      </c>
      <c r="C47" s="8">
        <v>0</v>
      </c>
      <c r="E47" s="8">
        <v>0</v>
      </c>
      <c r="G47" s="8">
        <v>0</v>
      </c>
      <c r="I47" s="8">
        <f t="shared" si="1"/>
        <v>0</v>
      </c>
      <c r="K47" s="8">
        <v>2850000</v>
      </c>
      <c r="M47" s="8">
        <v>20559338373</v>
      </c>
      <c r="O47" s="8">
        <v>23289692770</v>
      </c>
      <c r="Q47" s="8">
        <f t="shared" si="0"/>
        <v>-2730354397</v>
      </c>
    </row>
    <row r="48" spans="1:17" ht="24" x14ac:dyDescent="0.2">
      <c r="A48" s="22" t="s">
        <v>55</v>
      </c>
      <c r="C48" s="8">
        <v>0</v>
      </c>
      <c r="E48" s="8">
        <v>0</v>
      </c>
      <c r="G48" s="8">
        <v>0</v>
      </c>
      <c r="I48" s="8">
        <f t="shared" si="1"/>
        <v>0</v>
      </c>
      <c r="K48" s="8">
        <v>407892</v>
      </c>
      <c r="M48" s="8">
        <v>19203274561</v>
      </c>
      <c r="O48" s="8">
        <v>22479488839</v>
      </c>
      <c r="Q48" s="8">
        <f t="shared" si="0"/>
        <v>-3276214278</v>
      </c>
    </row>
    <row r="49" spans="1:19" ht="24" x14ac:dyDescent="0.2">
      <c r="A49" s="22" t="s">
        <v>63</v>
      </c>
      <c r="C49" s="8">
        <v>0</v>
      </c>
      <c r="E49" s="8">
        <v>0</v>
      </c>
      <c r="G49" s="8">
        <v>0</v>
      </c>
      <c r="I49" s="8">
        <f t="shared" si="1"/>
        <v>0</v>
      </c>
      <c r="K49" s="8">
        <v>122907</v>
      </c>
      <c r="M49" s="8">
        <v>4012382973</v>
      </c>
      <c r="O49" s="8">
        <v>3951404496</v>
      </c>
      <c r="Q49" s="8">
        <f t="shared" si="0"/>
        <v>60978477</v>
      </c>
    </row>
    <row r="50" spans="1:19" ht="24" x14ac:dyDescent="0.2">
      <c r="A50" s="22" t="s">
        <v>66</v>
      </c>
      <c r="C50" s="8">
        <v>0</v>
      </c>
      <c r="E50" s="8">
        <v>0</v>
      </c>
      <c r="G50" s="8">
        <v>0</v>
      </c>
      <c r="I50" s="8">
        <f t="shared" si="1"/>
        <v>0</v>
      </c>
      <c r="K50" s="8">
        <v>9650000</v>
      </c>
      <c r="M50" s="8">
        <v>77946392375</v>
      </c>
      <c r="O50" s="8">
        <v>101403543940</v>
      </c>
      <c r="Q50" s="8">
        <f t="shared" si="0"/>
        <v>-23457151565</v>
      </c>
    </row>
    <row r="51" spans="1:19" ht="24.75" thickBot="1" x14ac:dyDescent="0.25">
      <c r="A51" s="22" t="s">
        <v>85</v>
      </c>
      <c r="C51" s="8">
        <v>0</v>
      </c>
      <c r="E51" s="8">
        <v>0</v>
      </c>
      <c r="G51" s="8">
        <v>0</v>
      </c>
      <c r="I51" s="8">
        <f t="shared" si="1"/>
        <v>0</v>
      </c>
      <c r="K51" s="8">
        <v>1350000</v>
      </c>
      <c r="M51" s="8">
        <v>5072930951</v>
      </c>
      <c r="O51" s="8">
        <v>5335485343</v>
      </c>
      <c r="Q51" s="8">
        <f>+M51-O51</f>
        <v>-262554392</v>
      </c>
    </row>
    <row r="52" spans="1:19" ht="24.75" thickBot="1" x14ac:dyDescent="0.5">
      <c r="E52" s="23">
        <f>SUM(E8:E51)</f>
        <v>85677561450</v>
      </c>
      <c r="F52" s="22"/>
      <c r="G52" s="23">
        <f>SUM(G8:G51)</f>
        <v>70944037280</v>
      </c>
      <c r="H52" s="22">
        <f>SUM(H8:H51)</f>
        <v>0</v>
      </c>
      <c r="I52" s="23">
        <f>SUM(I8:I51)</f>
        <v>14733524170</v>
      </c>
      <c r="J52" s="22"/>
      <c r="K52" s="22" t="s">
        <v>15</v>
      </c>
      <c r="L52" s="22"/>
      <c r="M52" s="23">
        <f>SUM(M8:M51)</f>
        <v>1639622765589</v>
      </c>
      <c r="N52" s="22">
        <f>SUM(N8:N51)</f>
        <v>0</v>
      </c>
      <c r="O52" s="23">
        <f>SUM(O8:O51)</f>
        <v>1835297970899</v>
      </c>
      <c r="P52" s="22">
        <f>SUM(P8:P51)</f>
        <v>0</v>
      </c>
      <c r="Q52" s="23">
        <f>SUM(Q8:Q51)</f>
        <v>-195675205310</v>
      </c>
      <c r="S52" s="11"/>
    </row>
    <row r="53" spans="1:19" ht="23.25" thickTop="1" x14ac:dyDescent="0.45">
      <c r="S53" s="11"/>
    </row>
    <row r="54" spans="1:19" x14ac:dyDescent="0.45">
      <c r="S54" s="11"/>
    </row>
    <row r="55" spans="1:19" x14ac:dyDescent="0.45">
      <c r="S55" s="11"/>
    </row>
    <row r="56" spans="1:19" x14ac:dyDescent="0.45">
      <c r="S56" s="11"/>
    </row>
    <row r="57" spans="1:19" x14ac:dyDescent="0.45">
      <c r="Q57" s="45"/>
      <c r="S57" s="11"/>
    </row>
    <row r="58" spans="1:19" x14ac:dyDescent="0.45">
      <c r="S58" s="11"/>
    </row>
    <row r="59" spans="1:19" x14ac:dyDescent="0.45">
      <c r="S59" s="11"/>
    </row>
    <row r="60" spans="1:19" x14ac:dyDescent="0.45">
      <c r="S60" s="11"/>
    </row>
    <row r="61" spans="1:19" x14ac:dyDescent="0.45">
      <c r="S61" s="11"/>
    </row>
    <row r="62" spans="1:19" x14ac:dyDescent="0.45">
      <c r="S62" s="11"/>
    </row>
    <row r="63" spans="1:19" x14ac:dyDescent="0.45">
      <c r="S63" s="11"/>
    </row>
    <row r="64" spans="1:19" x14ac:dyDescent="0.45">
      <c r="S64" s="11"/>
    </row>
    <row r="65" spans="19:19" x14ac:dyDescent="0.45">
      <c r="S65" s="11"/>
    </row>
    <row r="66" spans="19:19" x14ac:dyDescent="0.45">
      <c r="S66" s="11"/>
    </row>
    <row r="67" spans="19:19" x14ac:dyDescent="0.45">
      <c r="S67" s="11"/>
    </row>
    <row r="68" spans="19:19" x14ac:dyDescent="0.45">
      <c r="S68" s="11"/>
    </row>
    <row r="69" spans="19:19" x14ac:dyDescent="0.45">
      <c r="S69" s="11"/>
    </row>
    <row r="70" spans="19:19" x14ac:dyDescent="0.45">
      <c r="S70" s="11"/>
    </row>
    <row r="71" spans="19:19" x14ac:dyDescent="0.45">
      <c r="S71" s="11"/>
    </row>
    <row r="72" spans="19:19" x14ac:dyDescent="0.45">
      <c r="S72" s="11"/>
    </row>
    <row r="73" spans="19:19" x14ac:dyDescent="0.45">
      <c r="S73" s="11"/>
    </row>
    <row r="74" spans="19:19" x14ac:dyDescent="0.45">
      <c r="S74" s="11"/>
    </row>
    <row r="75" spans="19:19" x14ac:dyDescent="0.45">
      <c r="S75" s="11"/>
    </row>
    <row r="76" spans="19:19" x14ac:dyDescent="0.45">
      <c r="S76" s="11"/>
    </row>
    <row r="77" spans="19:19" x14ac:dyDescent="0.45">
      <c r="S77" s="11"/>
    </row>
    <row r="78" spans="19:19" x14ac:dyDescent="0.45">
      <c r="S78" s="11"/>
    </row>
    <row r="79" spans="19:19" x14ac:dyDescent="0.45">
      <c r="S79" s="11"/>
    </row>
    <row r="80" spans="19:19" x14ac:dyDescent="0.45">
      <c r="S80" s="11"/>
    </row>
    <row r="81" spans="19:19" x14ac:dyDescent="0.45">
      <c r="S81" s="11"/>
    </row>
    <row r="82" spans="19:19" x14ac:dyDescent="0.45">
      <c r="S82" s="11"/>
    </row>
    <row r="83" spans="19:19" x14ac:dyDescent="0.45">
      <c r="S83" s="11"/>
    </row>
    <row r="84" spans="19:19" x14ac:dyDescent="0.45">
      <c r="S84" s="11"/>
    </row>
    <row r="85" spans="19:19" x14ac:dyDescent="0.45">
      <c r="S85" s="11"/>
    </row>
    <row r="86" spans="19:19" x14ac:dyDescent="0.45">
      <c r="S86" s="11"/>
    </row>
    <row r="87" spans="19:19" x14ac:dyDescent="0.45">
      <c r="S87" s="11"/>
    </row>
    <row r="88" spans="19:19" x14ac:dyDescent="0.45">
      <c r="S88" s="11"/>
    </row>
    <row r="89" spans="19:19" x14ac:dyDescent="0.45">
      <c r="S89" s="11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سایر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2026-06-27T13:08:41Z</dcterms:modified>
</cp:coreProperties>
</file>