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810D340-D74F-48B0-B620-ACBA9A8EBAB9}" xr6:coauthVersionLast="47" xr6:coauthVersionMax="47" xr10:uidLastSave="{00000000-0000-0000-0000-000000000000}"/>
  <bookViews>
    <workbookView xWindow="-120" yWindow="-120" windowWidth="29040" windowHeight="15840" tabRatio="742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جمع درآمدها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0" i="13"/>
  <c r="K9" i="13"/>
  <c r="K8" i="13"/>
  <c r="G10" i="13"/>
  <c r="G9" i="13"/>
  <c r="G8" i="13"/>
  <c r="E10" i="13"/>
  <c r="I10" i="13"/>
  <c r="I40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8" i="11"/>
  <c r="C41" i="11"/>
  <c r="E41" i="11"/>
  <c r="G41" i="11"/>
  <c r="M41" i="11"/>
  <c r="O41" i="11"/>
  <c r="Q41" i="11"/>
  <c r="I15" i="10"/>
  <c r="Q17" i="10"/>
  <c r="Q9" i="10"/>
  <c r="Q10" i="10"/>
  <c r="Q11" i="10"/>
  <c r="Q12" i="10"/>
  <c r="Q13" i="10"/>
  <c r="Q14" i="10"/>
  <c r="Q15" i="10"/>
  <c r="Q16" i="10"/>
  <c r="Q8" i="10"/>
  <c r="I9" i="10"/>
  <c r="I10" i="10"/>
  <c r="I11" i="10"/>
  <c r="I12" i="10"/>
  <c r="I13" i="10"/>
  <c r="I14" i="10"/>
  <c r="I16" i="10"/>
  <c r="I8" i="10"/>
  <c r="E17" i="10"/>
  <c r="G17" i="10"/>
  <c r="M17" i="10"/>
  <c r="O17" i="10"/>
  <c r="Q32" i="9"/>
  <c r="Q39" i="9"/>
  <c r="O39" i="9"/>
  <c r="M39" i="9"/>
  <c r="I39" i="9"/>
  <c r="G39" i="9"/>
  <c r="E3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3" i="9"/>
  <c r="Q34" i="9"/>
  <c r="Q35" i="9"/>
  <c r="Q36" i="9"/>
  <c r="Q37" i="9"/>
  <c r="Q3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8" i="9"/>
  <c r="S9" i="8"/>
  <c r="S10" i="8"/>
  <c r="S11" i="8"/>
  <c r="S8" i="8"/>
  <c r="S12" i="8" s="1"/>
  <c r="O12" i="8"/>
  <c r="Q12" i="8"/>
  <c r="I12" i="8"/>
  <c r="K12" i="8"/>
  <c r="M12" i="8"/>
  <c r="Q10" i="7"/>
  <c r="O10" i="7"/>
  <c r="M10" i="7"/>
  <c r="K10" i="7"/>
  <c r="I10" i="7"/>
  <c r="G10" i="7"/>
  <c r="S10" i="6"/>
  <c r="Q10" i="6"/>
  <c r="O10" i="6"/>
  <c r="M10" i="6"/>
  <c r="K10" i="6"/>
  <c r="Y40" i="1"/>
  <c r="W40" i="1"/>
  <c r="U40" i="1"/>
  <c r="O40" i="1"/>
  <c r="K40" i="1"/>
  <c r="G40" i="1"/>
  <c r="E40" i="1"/>
  <c r="S41" i="11" l="1"/>
  <c r="I41" i="11"/>
  <c r="I17" i="10"/>
  <c r="U12" i="11" l="1"/>
  <c r="U16" i="11"/>
  <c r="U20" i="11"/>
  <c r="U24" i="11"/>
  <c r="U28" i="11"/>
  <c r="U32" i="11"/>
  <c r="U36" i="11"/>
  <c r="U40" i="11"/>
  <c r="U9" i="11"/>
  <c r="U13" i="11"/>
  <c r="U17" i="11"/>
  <c r="U21" i="11"/>
  <c r="U25" i="11"/>
  <c r="U29" i="11"/>
  <c r="U33" i="11"/>
  <c r="U37" i="11"/>
  <c r="U8" i="11"/>
  <c r="U10" i="11"/>
  <c r="U14" i="11"/>
  <c r="U18" i="11"/>
  <c r="U22" i="11"/>
  <c r="U26" i="11"/>
  <c r="U30" i="11"/>
  <c r="U34" i="11"/>
  <c r="U38" i="11"/>
  <c r="U11" i="11"/>
  <c r="U15" i="11"/>
  <c r="U19" i="11"/>
  <c r="U23" i="11"/>
  <c r="U27" i="11"/>
  <c r="U31" i="11"/>
  <c r="U35" i="11"/>
  <c r="U39" i="11"/>
  <c r="K12" i="11"/>
  <c r="K16" i="11"/>
  <c r="K20" i="11"/>
  <c r="K24" i="11"/>
  <c r="K28" i="11"/>
  <c r="K32" i="11"/>
  <c r="K36" i="11"/>
  <c r="K40" i="11"/>
  <c r="K9" i="11"/>
  <c r="K13" i="11"/>
  <c r="K21" i="11"/>
  <c r="K29" i="11"/>
  <c r="K37" i="11"/>
  <c r="K10" i="11"/>
  <c r="K14" i="11"/>
  <c r="K18" i="11"/>
  <c r="K22" i="11"/>
  <c r="K26" i="11"/>
  <c r="K30" i="11"/>
  <c r="K34" i="11"/>
  <c r="K38" i="11"/>
  <c r="K11" i="11"/>
  <c r="K15" i="11"/>
  <c r="K19" i="11"/>
  <c r="K23" i="11"/>
  <c r="K27" i="11"/>
  <c r="K31" i="11"/>
  <c r="K35" i="11"/>
  <c r="K17" i="11"/>
  <c r="K25" i="11"/>
  <c r="K33" i="11"/>
  <c r="K8" i="11"/>
  <c r="K41" i="11" s="1"/>
  <c r="K39" i="11"/>
  <c r="U41" i="11" l="1"/>
</calcChain>
</file>

<file path=xl/sharedStrings.xml><?xml version="1.0" encoding="utf-8"?>
<sst xmlns="http://schemas.openxmlformats.org/spreadsheetml/2006/main" count="377" uniqueCount="98">
  <si>
    <t>صندوق سرمایه‌گذاری بخشی صنایع مفید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</si>
  <si>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</si>
  <si>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</si>
  <si>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</si>
  <si>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</si>
  <si>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</si>
  <si>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</si>
  <si>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</si>
  <si>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</si>
  <si>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</si>
  <si>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</si>
  <si>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</si>
  <si>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</si>
  <si>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</si>
  <si>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</si>
  <si>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</si>
  <si>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خاورمیانه</t>
  </si>
  <si>
    <t>بین المللی توسعه ص. معادن غدیر</t>
  </si>
  <si>
    <t>پارس فولاد سبزوار</t>
  </si>
  <si>
    <t>پالایش نفت اصفهان</t>
  </si>
  <si>
    <t>سپنتا</t>
  </si>
  <si>
    <t>شرکت آهن و فولاد ارفع</t>
  </si>
  <si>
    <t>صبا فولاد خلیج فارس</t>
  </si>
  <si>
    <t>صنایع فروآلیاژ ایران</t>
  </si>
  <si>
    <t>فروسیلیس‌ ایران‌</t>
  </si>
  <si>
    <t>فروسیلیسیم خمین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</si>
  <si>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</si>
  <si>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</si>
  <si>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</si>
  <si>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</si>
  <si>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</si>
  <si>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</si>
  <si>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</si>
  <si>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</si>
  <si>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مجتمع جهان فولاد سیرجان</t>
  </si>
  <si>
    <t>ملی‌ صنایع‌ مس‌ ایران‌</t>
  </si>
  <si>
    <t>مولد نیروگاهی تجارت فارس</t>
  </si>
  <si>
    <t>نوردوقطعات‌ فولادی‌</t>
  </si>
  <si>
    <t>سیمان‌ تهران‌</t>
  </si>
  <si>
    <t>داروپخش‌ (هلدینگ‌</t>
  </si>
  <si>
    <t>سیمان‌ کرمان‌</t>
  </si>
  <si>
    <t>کشت و دام قیام اصفهان</t>
  </si>
  <si>
    <t>سرمایه گذاری شفادارو</t>
  </si>
  <si>
    <t>پرتو بار فرابر خلیج فارس</t>
  </si>
  <si>
    <t>ح. مجتمع جهان فولاد سیرجان</t>
  </si>
  <si>
    <t>ح. گسترش سوخت سبززاگرس(س. عام)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</si>
  <si>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</si>
  <si>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</si>
  <si>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</si>
  <si>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</si>
  <si>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</si>
  <si>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</si>
  <si>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</si>
  <si>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</si>
  <si>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</si>
  <si>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</si>
  <si>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آفریقا</t>
  </si>
  <si>
    <t>1009-10-810-707075294</t>
  </si>
  <si>
    <t>سپرده کوتاه مدت</t>
  </si>
  <si>
    <t>1402/02/18</t>
  </si>
  <si>
    <t>بانک پاسارگاد هفت تیر</t>
  </si>
  <si>
    <t>207-8100-16555555-1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</si>
  <si>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</si>
  <si>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</si>
  <si>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</si>
  <si>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</si>
  <si>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</si>
  <si>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</si>
  <si>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</si>
  <si>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</si>
  <si>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</si>
  <si>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</si>
  <si>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</si>
  <si>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</si>
  <si>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</si>
  <si>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</si>
  <si>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</si>
  <si>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</si>
  <si>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1402/04/29</t>
  </si>
  <si>
    <t>1402/04/28</t>
  </si>
  <si>
    <t>1402/04/27</t>
  </si>
  <si>
    <t>بهای فروش</t>
  </si>
  <si>
    <t>ارزش دفتری</t>
  </si>
  <si>
    <t>سود و زیان ناشی از تغییر قیمت</t>
  </si>
  <si>
    <t>سود و زیان ناشی از فروش</t>
  </si>
  <si>
    <t>سیمان خوزستان</t>
  </si>
  <si>
    <t>گروه‌بهمن‌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</si>
  <si>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</si>
  <si>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</si>
  <si>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</si>
  <si>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</si>
  <si>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</si>
  <si>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</si>
  <si>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</si>
  <si>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</si>
  <si>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</si>
  <si>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</si>
  <si>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1402/07/01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</si>
</sst>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2"/>
  <sheetViews>
    <sheetView rightToLeft="1" topLeftCell="A28" workbookViewId="0">
      <selection activeCell="O45" sqref="O45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4.75">
      <c r="A6" s="4" t="s">
        <v>3</v>
      </c>
      <c r="C6" s="5" t="s">
        <v>97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4.75">
      <c r="A7" s="4" t="s">
        <v>3</v>
      </c>
      <c r="C7" s="4" t="s">
        <v>7</v>
      </c>
      <c r="E7" s="4" t="s">
        <v>8</v>
      </c>
      <c r="G7" s="4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4" t="s">
        <v>7</v>
      </c>
      <c r="S7" s="4" t="s">
        <v>12</v>
      </c>
      <c r="U7" s="4" t="s">
        <v>8</v>
      </c>
      <c r="W7" s="4" t="s">
        <v>9</v>
      </c>
      <c r="Y7" s="4" t="s">
        <v>13</v>
      </c>
    </row>
    <row r="8" spans="1:25" ht="24.7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>
      <c r="A9" s="1" t="s">
        <v>15</v>
      </c>
      <c r="C9" s="7">
        <v>49003856</v>
      </c>
      <c r="D9" s="7"/>
      <c r="E9" s="7">
        <v>403061657577</v>
      </c>
      <c r="F9" s="7"/>
      <c r="G9" s="7">
        <v>414054405982.79999</v>
      </c>
      <c r="H9" s="7"/>
      <c r="I9" s="7">
        <v>0</v>
      </c>
      <c r="J9" s="7"/>
      <c r="K9" s="7">
        <v>0</v>
      </c>
      <c r="L9" s="7"/>
      <c r="M9" s="7">
        <v>-115113</v>
      </c>
      <c r="N9" s="7"/>
      <c r="O9" s="7">
        <v>972878520</v>
      </c>
      <c r="P9" s="7"/>
      <c r="Q9" s="7">
        <v>48888743</v>
      </c>
      <c r="R9" s="7"/>
      <c r="S9" s="7">
        <v>8250</v>
      </c>
      <c r="T9" s="7"/>
      <c r="U9" s="7">
        <v>402114841539</v>
      </c>
      <c r="V9" s="7"/>
      <c r="W9" s="7">
        <v>400932303577.987</v>
      </c>
      <c r="X9" s="7"/>
      <c r="Y9" s="9">
        <v>5.1227631868072145E-2</v>
      </c>
    </row>
    <row r="10" spans="1:25">
      <c r="A10" s="1" t="s">
        <v>16</v>
      </c>
      <c r="C10" s="7">
        <v>56100000</v>
      </c>
      <c r="D10" s="7"/>
      <c r="E10" s="7">
        <v>200105099412</v>
      </c>
      <c r="F10" s="7"/>
      <c r="G10" s="7">
        <v>214532590635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56100000</v>
      </c>
      <c r="R10" s="7"/>
      <c r="S10" s="7">
        <v>3907</v>
      </c>
      <c r="T10" s="7"/>
      <c r="U10" s="7">
        <v>200105099412</v>
      </c>
      <c r="V10" s="7"/>
      <c r="W10" s="7">
        <v>217878562935</v>
      </c>
      <c r="X10" s="7"/>
      <c r="Y10" s="9">
        <v>2.7838621917896215E-2</v>
      </c>
    </row>
    <row r="11" spans="1:25">
      <c r="A11" s="1" t="s">
        <v>17</v>
      </c>
      <c r="C11" s="7">
        <v>266560</v>
      </c>
      <c r="D11" s="7"/>
      <c r="E11" s="7">
        <v>3306248946</v>
      </c>
      <c r="F11" s="7"/>
      <c r="G11" s="7">
        <v>3786478002.7199998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266560</v>
      </c>
      <c r="R11" s="7"/>
      <c r="S11" s="7">
        <v>13600</v>
      </c>
      <c r="T11" s="7"/>
      <c r="U11" s="7">
        <v>3306248946</v>
      </c>
      <c r="V11" s="7"/>
      <c r="W11" s="7">
        <v>3603645964.8000002</v>
      </c>
      <c r="X11" s="7"/>
      <c r="Y11" s="9">
        <v>4.6044244182915918E-4</v>
      </c>
    </row>
    <row r="12" spans="1:25">
      <c r="A12" s="1" t="s">
        <v>18</v>
      </c>
      <c r="C12" s="7">
        <v>6180215</v>
      </c>
      <c r="D12" s="7"/>
      <c r="E12" s="7">
        <v>227881236947</v>
      </c>
      <c r="F12" s="7"/>
      <c r="G12" s="7">
        <v>247273569510.18799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6180215</v>
      </c>
      <c r="R12" s="7"/>
      <c r="S12" s="7">
        <v>42700</v>
      </c>
      <c r="T12" s="7"/>
      <c r="U12" s="7">
        <v>227881236947</v>
      </c>
      <c r="V12" s="7"/>
      <c r="W12" s="7">
        <v>262325004176.02499</v>
      </c>
      <c r="X12" s="7"/>
      <c r="Y12" s="9">
        <v>3.3517600412324863E-2</v>
      </c>
    </row>
    <row r="13" spans="1:25">
      <c r="A13" s="1" t="s">
        <v>19</v>
      </c>
      <c r="C13" s="7">
        <v>1868006</v>
      </c>
      <c r="D13" s="7"/>
      <c r="E13" s="7">
        <v>12396825573</v>
      </c>
      <c r="F13" s="7"/>
      <c r="G13" s="7">
        <v>16136385955.767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1868006</v>
      </c>
      <c r="R13" s="7"/>
      <c r="S13" s="7">
        <v>8260</v>
      </c>
      <c r="T13" s="7"/>
      <c r="U13" s="7">
        <v>12396825573</v>
      </c>
      <c r="V13" s="7"/>
      <c r="W13" s="7">
        <v>15337922669.118</v>
      </c>
      <c r="X13" s="7"/>
      <c r="Y13" s="9">
        <v>1.9597459448954099E-3</v>
      </c>
    </row>
    <row r="14" spans="1:25">
      <c r="A14" s="1" t="s">
        <v>20</v>
      </c>
      <c r="C14" s="7">
        <v>1013777</v>
      </c>
      <c r="D14" s="7"/>
      <c r="E14" s="7">
        <v>50899696616</v>
      </c>
      <c r="F14" s="7"/>
      <c r="G14" s="7">
        <v>46517510439.396004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1013777</v>
      </c>
      <c r="R14" s="7"/>
      <c r="S14" s="7">
        <v>48630</v>
      </c>
      <c r="T14" s="7"/>
      <c r="U14" s="7">
        <v>50899696616</v>
      </c>
      <c r="V14" s="7"/>
      <c r="W14" s="7">
        <v>49006640655.7155</v>
      </c>
      <c r="X14" s="7"/>
      <c r="Y14" s="9">
        <v>6.2616409907553499E-3</v>
      </c>
    </row>
    <row r="15" spans="1:25">
      <c r="A15" s="1" t="s">
        <v>21</v>
      </c>
      <c r="C15" s="7">
        <v>17739053</v>
      </c>
      <c r="D15" s="7"/>
      <c r="E15" s="7">
        <v>499014393295</v>
      </c>
      <c r="F15" s="7"/>
      <c r="G15" s="7">
        <v>461997847627.83002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17739053</v>
      </c>
      <c r="R15" s="7"/>
      <c r="S15" s="7">
        <v>26150</v>
      </c>
      <c r="T15" s="7"/>
      <c r="U15" s="7">
        <v>499014393295</v>
      </c>
      <c r="V15" s="7"/>
      <c r="W15" s="7">
        <v>461116172346.09698</v>
      </c>
      <c r="X15" s="7"/>
      <c r="Y15" s="9">
        <v>5.8917401552717671E-2</v>
      </c>
    </row>
    <row r="16" spans="1:25">
      <c r="A16" s="1" t="s">
        <v>22</v>
      </c>
      <c r="C16" s="7">
        <v>2000000</v>
      </c>
      <c r="D16" s="7"/>
      <c r="E16" s="7">
        <v>70263741600</v>
      </c>
      <c r="F16" s="7"/>
      <c r="G16" s="7">
        <v>66601350000</v>
      </c>
      <c r="H16" s="7"/>
      <c r="I16" s="7">
        <v>12837776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14837776</v>
      </c>
      <c r="R16" s="7"/>
      <c r="S16" s="7">
        <v>4516</v>
      </c>
      <c r="T16" s="7"/>
      <c r="U16" s="7">
        <v>70263741600</v>
      </c>
      <c r="V16" s="7"/>
      <c r="W16" s="7">
        <v>66608702407.324799</v>
      </c>
      <c r="X16" s="7"/>
      <c r="Y16" s="9">
        <v>8.5106788744167203E-3</v>
      </c>
    </row>
    <row r="17" spans="1:25">
      <c r="A17" s="1" t="s">
        <v>23</v>
      </c>
      <c r="C17" s="7">
        <v>2074938</v>
      </c>
      <c r="D17" s="7"/>
      <c r="E17" s="7">
        <v>89760564159</v>
      </c>
      <c r="F17" s="7"/>
      <c r="G17" s="7">
        <v>88278942688.919998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2074938</v>
      </c>
      <c r="R17" s="7"/>
      <c r="S17" s="7">
        <v>42850</v>
      </c>
      <c r="T17" s="7"/>
      <c r="U17" s="7">
        <v>89760564159</v>
      </c>
      <c r="V17" s="7"/>
      <c r="W17" s="7">
        <v>88382072294.865005</v>
      </c>
      <c r="X17" s="7"/>
      <c r="Y17" s="9">
        <v>1.1292690119637615E-2</v>
      </c>
    </row>
    <row r="18" spans="1:25">
      <c r="A18" s="1" t="s">
        <v>24</v>
      </c>
      <c r="C18" s="7">
        <v>700688</v>
      </c>
      <c r="D18" s="7"/>
      <c r="E18" s="7">
        <v>5451723682</v>
      </c>
      <c r="F18" s="7"/>
      <c r="G18" s="7">
        <v>5669663898.0959997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700688</v>
      </c>
      <c r="R18" s="7"/>
      <c r="S18" s="7">
        <v>7730</v>
      </c>
      <c r="T18" s="7"/>
      <c r="U18" s="7">
        <v>5451723682</v>
      </c>
      <c r="V18" s="7"/>
      <c r="W18" s="7">
        <v>5384091146.4720001</v>
      </c>
      <c r="X18" s="7"/>
      <c r="Y18" s="9">
        <v>6.8793219387463091E-4</v>
      </c>
    </row>
    <row r="19" spans="1:25">
      <c r="A19" s="1" t="s">
        <v>25</v>
      </c>
      <c r="C19" s="7">
        <v>2851018</v>
      </c>
      <c r="D19" s="7"/>
      <c r="E19" s="7">
        <v>39776873818</v>
      </c>
      <c r="F19" s="7"/>
      <c r="G19" s="7">
        <v>38089691712.575996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2851018</v>
      </c>
      <c r="R19" s="7"/>
      <c r="S19" s="7">
        <v>12910</v>
      </c>
      <c r="T19" s="7"/>
      <c r="U19" s="7">
        <v>39776873818</v>
      </c>
      <c r="V19" s="7"/>
      <c r="W19" s="7">
        <v>36587642857.838997</v>
      </c>
      <c r="X19" s="7"/>
      <c r="Y19" s="9">
        <v>4.6748498001166865E-3</v>
      </c>
    </row>
    <row r="20" spans="1:25">
      <c r="A20" s="1" t="s">
        <v>26</v>
      </c>
      <c r="C20" s="7">
        <v>203854247</v>
      </c>
      <c r="D20" s="7"/>
      <c r="E20" s="7">
        <v>703791945454</v>
      </c>
      <c r="F20" s="7"/>
      <c r="G20" s="7">
        <v>681482739756.66699</v>
      </c>
      <c r="H20" s="7"/>
      <c r="I20" s="7">
        <v>0</v>
      </c>
      <c r="J20" s="7"/>
      <c r="K20" s="7">
        <v>0</v>
      </c>
      <c r="L20" s="7"/>
      <c r="M20" s="7">
        <v>-5712653</v>
      </c>
      <c r="N20" s="7"/>
      <c r="O20" s="7">
        <v>18544022936</v>
      </c>
      <c r="P20" s="7"/>
      <c r="Q20" s="7">
        <v>198141594</v>
      </c>
      <c r="R20" s="7"/>
      <c r="S20" s="7">
        <v>3239</v>
      </c>
      <c r="T20" s="7"/>
      <c r="U20" s="7">
        <v>684069426902</v>
      </c>
      <c r="V20" s="7"/>
      <c r="W20" s="7">
        <v>637962028259.35205</v>
      </c>
      <c r="X20" s="7"/>
      <c r="Y20" s="9">
        <v>8.1513222152032841E-2</v>
      </c>
    </row>
    <row r="21" spans="1:25">
      <c r="A21" s="1" t="s">
        <v>27</v>
      </c>
      <c r="C21" s="7">
        <v>3857361</v>
      </c>
      <c r="D21" s="7"/>
      <c r="E21" s="7">
        <v>61557302067</v>
      </c>
      <c r="F21" s="7"/>
      <c r="G21" s="7">
        <v>57861242403.934502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3857361</v>
      </c>
      <c r="R21" s="7"/>
      <c r="S21" s="7">
        <v>14720</v>
      </c>
      <c r="T21" s="7"/>
      <c r="U21" s="7">
        <v>61557302067</v>
      </c>
      <c r="V21" s="7"/>
      <c r="W21" s="7">
        <v>56442510814.176003</v>
      </c>
      <c r="X21" s="7"/>
      <c r="Y21" s="9">
        <v>7.2117316062956446E-3</v>
      </c>
    </row>
    <row r="22" spans="1:25">
      <c r="A22" s="1" t="s">
        <v>28</v>
      </c>
      <c r="C22" s="7">
        <v>23580762</v>
      </c>
      <c r="D22" s="7"/>
      <c r="E22" s="7">
        <v>306089217306</v>
      </c>
      <c r="F22" s="7"/>
      <c r="G22" s="7">
        <v>273784531524.048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23580762</v>
      </c>
      <c r="R22" s="7"/>
      <c r="S22" s="7">
        <v>12410</v>
      </c>
      <c r="T22" s="7"/>
      <c r="U22" s="7">
        <v>306089217306</v>
      </c>
      <c r="V22" s="7"/>
      <c r="W22" s="7">
        <v>290896064744.30103</v>
      </c>
      <c r="X22" s="7"/>
      <c r="Y22" s="9">
        <v>3.7168161267138455E-2</v>
      </c>
    </row>
    <row r="23" spans="1:25">
      <c r="A23" s="1" t="s">
        <v>29</v>
      </c>
      <c r="C23" s="7">
        <v>15528184</v>
      </c>
      <c r="D23" s="7"/>
      <c r="E23" s="7">
        <v>62097253481</v>
      </c>
      <c r="F23" s="7"/>
      <c r="G23" s="7">
        <v>62947156942.605598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15528184</v>
      </c>
      <c r="R23" s="7"/>
      <c r="S23" s="7">
        <v>3785</v>
      </c>
      <c r="T23" s="7"/>
      <c r="U23" s="7">
        <v>62097253481</v>
      </c>
      <c r="V23" s="7"/>
      <c r="W23" s="7">
        <v>58424470090.181999</v>
      </c>
      <c r="X23" s="7"/>
      <c r="Y23" s="9">
        <v>7.4649690712309102E-3</v>
      </c>
    </row>
    <row r="24" spans="1:25">
      <c r="A24" s="1" t="s">
        <v>30</v>
      </c>
      <c r="C24" s="7">
        <v>431770942</v>
      </c>
      <c r="D24" s="7"/>
      <c r="E24" s="7">
        <v>2192651072410</v>
      </c>
      <c r="F24" s="7"/>
      <c r="G24" s="7">
        <v>2403530667412.5601</v>
      </c>
      <c r="H24" s="7"/>
      <c r="I24" s="7">
        <v>0</v>
      </c>
      <c r="J24" s="7"/>
      <c r="K24" s="7">
        <v>0</v>
      </c>
      <c r="L24" s="7"/>
      <c r="M24" s="7">
        <v>-26852579</v>
      </c>
      <c r="N24" s="7"/>
      <c r="O24" s="7">
        <v>141368386541</v>
      </c>
      <c r="P24" s="7"/>
      <c r="Q24" s="7">
        <v>404918363</v>
      </c>
      <c r="R24" s="7"/>
      <c r="S24" s="7">
        <v>5380</v>
      </c>
      <c r="T24" s="7"/>
      <c r="U24" s="7">
        <v>2056286323379</v>
      </c>
      <c r="V24" s="7"/>
      <c r="W24" s="7">
        <v>2165498951222.01</v>
      </c>
      <c r="X24" s="7"/>
      <c r="Y24" s="9">
        <v>0.2766885633657088</v>
      </c>
    </row>
    <row r="25" spans="1:25">
      <c r="A25" s="1" t="s">
        <v>31</v>
      </c>
      <c r="C25" s="7">
        <v>9398565</v>
      </c>
      <c r="D25" s="7"/>
      <c r="E25" s="7">
        <v>74513645748</v>
      </c>
      <c r="F25" s="7"/>
      <c r="G25" s="7">
        <v>71751502373.759995</v>
      </c>
      <c r="H25" s="7"/>
      <c r="I25" s="7">
        <v>6713261</v>
      </c>
      <c r="J25" s="7"/>
      <c r="K25" s="7">
        <v>0</v>
      </c>
      <c r="L25" s="7"/>
      <c r="M25" s="7">
        <v>-6930363</v>
      </c>
      <c r="N25" s="7"/>
      <c r="O25" s="7">
        <v>1541188548</v>
      </c>
      <c r="P25" s="7"/>
      <c r="Q25" s="7">
        <v>9181463</v>
      </c>
      <c r="R25" s="7"/>
      <c r="S25" s="7">
        <v>6850</v>
      </c>
      <c r="T25" s="7"/>
      <c r="U25" s="7">
        <v>42462243657</v>
      </c>
      <c r="V25" s="7"/>
      <c r="W25" s="7">
        <v>62518808071.777496</v>
      </c>
      <c r="X25" s="7"/>
      <c r="Y25" s="9">
        <v>7.9881078579858208E-3</v>
      </c>
    </row>
    <row r="26" spans="1:25">
      <c r="A26" s="1" t="s">
        <v>32</v>
      </c>
      <c r="C26" s="7">
        <v>49518000</v>
      </c>
      <c r="D26" s="7"/>
      <c r="E26" s="7">
        <v>547778406098</v>
      </c>
      <c r="F26" s="7"/>
      <c r="G26" s="7">
        <v>536534710110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49518000</v>
      </c>
      <c r="R26" s="7"/>
      <c r="S26" s="7">
        <v>10340</v>
      </c>
      <c r="T26" s="7"/>
      <c r="U26" s="7">
        <v>547778406098</v>
      </c>
      <c r="V26" s="7"/>
      <c r="W26" s="7">
        <v>508969624086</v>
      </c>
      <c r="X26" s="7"/>
      <c r="Y26" s="9">
        <v>6.5031698124661197E-2</v>
      </c>
    </row>
    <row r="27" spans="1:25">
      <c r="A27" s="1" t="s">
        <v>33</v>
      </c>
      <c r="C27" s="7">
        <v>5912222</v>
      </c>
      <c r="D27" s="7"/>
      <c r="E27" s="7">
        <v>44498032495</v>
      </c>
      <c r="F27" s="7"/>
      <c r="G27" s="7">
        <v>46663731576.054001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5912222</v>
      </c>
      <c r="R27" s="7"/>
      <c r="S27" s="7">
        <v>7690</v>
      </c>
      <c r="T27" s="7"/>
      <c r="U27" s="7">
        <v>44498032495</v>
      </c>
      <c r="V27" s="7"/>
      <c r="W27" s="7">
        <v>45194470506.278999</v>
      </c>
      <c r="X27" s="7"/>
      <c r="Y27" s="9">
        <v>5.7745551478561872E-3</v>
      </c>
    </row>
    <row r="28" spans="1:25">
      <c r="A28" s="1" t="s">
        <v>34</v>
      </c>
      <c r="C28" s="7">
        <v>12751310</v>
      </c>
      <c r="D28" s="7"/>
      <c r="E28" s="7">
        <v>58576945541</v>
      </c>
      <c r="F28" s="7"/>
      <c r="G28" s="7">
        <v>58877417432.047501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12751310</v>
      </c>
      <c r="R28" s="7"/>
      <c r="S28" s="7">
        <v>3472</v>
      </c>
      <c r="T28" s="7"/>
      <c r="U28" s="7">
        <v>44003899202</v>
      </c>
      <c r="V28" s="7"/>
      <c r="W28" s="7">
        <v>44009126657.496002</v>
      </c>
      <c r="X28" s="7"/>
      <c r="Y28" s="9">
        <v>5.6231022522410358E-3</v>
      </c>
    </row>
    <row r="29" spans="1:25">
      <c r="A29" s="1" t="s">
        <v>35</v>
      </c>
      <c r="C29" s="7">
        <v>327691522</v>
      </c>
      <c r="D29" s="7"/>
      <c r="E29" s="7">
        <v>2232495176465</v>
      </c>
      <c r="F29" s="7"/>
      <c r="G29" s="7">
        <v>2410489005086.3398</v>
      </c>
      <c r="H29" s="7"/>
      <c r="I29" s="7">
        <v>0</v>
      </c>
      <c r="J29" s="7"/>
      <c r="K29" s="7">
        <v>0</v>
      </c>
      <c r="L29" s="7"/>
      <c r="M29" s="7">
        <v>-44617598</v>
      </c>
      <c r="N29" s="7"/>
      <c r="O29" s="7">
        <v>310144052898</v>
      </c>
      <c r="P29" s="7"/>
      <c r="Q29" s="7">
        <v>283073924</v>
      </c>
      <c r="R29" s="7"/>
      <c r="S29" s="7">
        <v>6980</v>
      </c>
      <c r="T29" s="7"/>
      <c r="U29" s="7">
        <v>1928524626064</v>
      </c>
      <c r="V29" s="7"/>
      <c r="W29" s="7">
        <v>1964099646382.3601</v>
      </c>
      <c r="X29" s="7"/>
      <c r="Y29" s="9">
        <v>0.25095551727603549</v>
      </c>
    </row>
    <row r="30" spans="1:25">
      <c r="A30" s="1" t="s">
        <v>36</v>
      </c>
      <c r="C30" s="7">
        <v>5298989</v>
      </c>
      <c r="D30" s="7"/>
      <c r="E30" s="7">
        <v>35010386983</v>
      </c>
      <c r="F30" s="7"/>
      <c r="G30" s="7">
        <v>35818728105.059998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5298989</v>
      </c>
      <c r="R30" s="7"/>
      <c r="S30" s="7">
        <v>5370</v>
      </c>
      <c r="T30" s="7"/>
      <c r="U30" s="7">
        <v>35010386983</v>
      </c>
      <c r="V30" s="7"/>
      <c r="W30" s="7">
        <v>28286260282.966499</v>
      </c>
      <c r="X30" s="7"/>
      <c r="Y30" s="9">
        <v>3.6141715590607671E-3</v>
      </c>
    </row>
    <row r="31" spans="1:25">
      <c r="A31" s="1" t="s">
        <v>37</v>
      </c>
      <c r="C31" s="7">
        <v>1418145</v>
      </c>
      <c r="D31" s="7"/>
      <c r="E31" s="7">
        <v>27231805133</v>
      </c>
      <c r="F31" s="7"/>
      <c r="G31" s="7">
        <v>29773012626.720001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1418145</v>
      </c>
      <c r="R31" s="7"/>
      <c r="S31" s="7">
        <v>23500</v>
      </c>
      <c r="T31" s="7"/>
      <c r="U31" s="7">
        <v>27231805133</v>
      </c>
      <c r="V31" s="7"/>
      <c r="W31" s="7">
        <v>33128115375.375</v>
      </c>
      <c r="X31" s="7"/>
      <c r="Y31" s="9">
        <v>4.2328215606169681E-3</v>
      </c>
    </row>
    <row r="32" spans="1:25">
      <c r="A32" s="1" t="s">
        <v>38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14969058</v>
      </c>
      <c r="J32" s="7"/>
      <c r="K32" s="7">
        <v>75120930487</v>
      </c>
      <c r="L32" s="7"/>
      <c r="M32" s="7">
        <v>0</v>
      </c>
      <c r="N32" s="7"/>
      <c r="O32" s="7">
        <v>0</v>
      </c>
      <c r="P32" s="7"/>
      <c r="Q32" s="7">
        <v>14969058</v>
      </c>
      <c r="R32" s="7"/>
      <c r="S32" s="7">
        <v>4958</v>
      </c>
      <c r="T32" s="7"/>
      <c r="U32" s="7">
        <v>75120930487</v>
      </c>
      <c r="V32" s="7"/>
      <c r="W32" s="7">
        <v>73775000856.094193</v>
      </c>
      <c r="X32" s="7"/>
      <c r="Y32" s="9">
        <v>9.4263259687369372E-3</v>
      </c>
    </row>
    <row r="33" spans="1:25">
      <c r="A33" s="1" t="s">
        <v>39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3879007</v>
      </c>
      <c r="J33" s="7"/>
      <c r="K33" s="7">
        <v>72044993984</v>
      </c>
      <c r="L33" s="7"/>
      <c r="M33" s="7">
        <v>0</v>
      </c>
      <c r="N33" s="7"/>
      <c r="O33" s="7">
        <v>0</v>
      </c>
      <c r="P33" s="7"/>
      <c r="Q33" s="7">
        <v>3879007</v>
      </c>
      <c r="R33" s="7"/>
      <c r="S33" s="7">
        <v>18750</v>
      </c>
      <c r="T33" s="7"/>
      <c r="U33" s="7">
        <v>72044993984</v>
      </c>
      <c r="V33" s="7"/>
      <c r="W33" s="7">
        <v>72298629531.5625</v>
      </c>
      <c r="X33" s="7"/>
      <c r="Y33" s="9">
        <v>9.2376881213029859E-3</v>
      </c>
    </row>
    <row r="34" spans="1:25">
      <c r="A34" s="1" t="s">
        <v>40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206104</v>
      </c>
      <c r="J34" s="7"/>
      <c r="K34" s="7">
        <v>5711012561</v>
      </c>
      <c r="L34" s="7"/>
      <c r="M34" s="7">
        <v>0</v>
      </c>
      <c r="N34" s="7"/>
      <c r="O34" s="7">
        <v>0</v>
      </c>
      <c r="P34" s="7"/>
      <c r="Q34" s="7">
        <v>206104</v>
      </c>
      <c r="R34" s="7"/>
      <c r="S34" s="7">
        <v>28390</v>
      </c>
      <c r="T34" s="7"/>
      <c r="U34" s="7">
        <v>5711012561</v>
      </c>
      <c r="V34" s="7"/>
      <c r="W34" s="7">
        <v>5816477369.2679996</v>
      </c>
      <c r="X34" s="7"/>
      <c r="Y34" s="9">
        <v>7.4317873312464459E-4</v>
      </c>
    </row>
    <row r="35" spans="1:25">
      <c r="A35" s="1" t="s">
        <v>41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7636890</v>
      </c>
      <c r="J35" s="7"/>
      <c r="K35" s="7">
        <v>22012271924</v>
      </c>
      <c r="L35" s="7"/>
      <c r="M35" s="7">
        <v>0</v>
      </c>
      <c r="N35" s="7"/>
      <c r="O35" s="7">
        <v>0</v>
      </c>
      <c r="P35" s="7"/>
      <c r="Q35" s="7">
        <v>7636890</v>
      </c>
      <c r="R35" s="7"/>
      <c r="S35" s="7">
        <v>3072</v>
      </c>
      <c r="T35" s="7"/>
      <c r="U35" s="7">
        <v>22012271924</v>
      </c>
      <c r="V35" s="7"/>
      <c r="W35" s="7">
        <v>23320935949.824001</v>
      </c>
      <c r="X35" s="7"/>
      <c r="Y35" s="9">
        <v>2.9797457351153343E-3</v>
      </c>
    </row>
    <row r="36" spans="1:25">
      <c r="A36" s="1" t="s">
        <v>42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3935776</v>
      </c>
      <c r="J36" s="7"/>
      <c r="K36" s="7">
        <v>89751541210</v>
      </c>
      <c r="L36" s="7"/>
      <c r="M36" s="7">
        <v>0</v>
      </c>
      <c r="N36" s="7"/>
      <c r="O36" s="7">
        <v>0</v>
      </c>
      <c r="P36" s="7"/>
      <c r="Q36" s="7">
        <v>3935776</v>
      </c>
      <c r="R36" s="7"/>
      <c r="S36" s="7">
        <v>22730</v>
      </c>
      <c r="T36" s="7"/>
      <c r="U36" s="7">
        <v>89751541210</v>
      </c>
      <c r="V36" s="7"/>
      <c r="W36" s="7">
        <v>88927900358.544006</v>
      </c>
      <c r="X36" s="7"/>
      <c r="Y36" s="9">
        <v>1.1362431267606679E-2</v>
      </c>
    </row>
    <row r="37" spans="1:25">
      <c r="A37" s="1" t="s">
        <v>43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3600000</v>
      </c>
      <c r="J37" s="7"/>
      <c r="K37" s="7">
        <v>18196507440</v>
      </c>
      <c r="L37" s="7"/>
      <c r="M37" s="7">
        <v>-1800000</v>
      </c>
      <c r="N37" s="7"/>
      <c r="O37" s="7">
        <v>10234738907</v>
      </c>
      <c r="P37" s="7"/>
      <c r="Q37" s="7">
        <v>1800000</v>
      </c>
      <c r="R37" s="7"/>
      <c r="S37" s="7">
        <v>5470</v>
      </c>
      <c r="T37" s="7"/>
      <c r="U37" s="7">
        <v>9098253720</v>
      </c>
      <c r="V37" s="7"/>
      <c r="W37" s="7">
        <v>9787416300</v>
      </c>
      <c r="X37" s="7"/>
      <c r="Y37" s="9">
        <v>1.2505506657396141E-3</v>
      </c>
    </row>
    <row r="38" spans="1:25">
      <c r="A38" s="1" t="s">
        <v>44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5950611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5950611</v>
      </c>
      <c r="R38" s="7"/>
      <c r="S38" s="7">
        <v>2472</v>
      </c>
      <c r="T38" s="7"/>
      <c r="U38" s="7">
        <v>14573046339</v>
      </c>
      <c r="V38" s="7"/>
      <c r="W38" s="7">
        <v>14622386425.167601</v>
      </c>
      <c r="X38" s="7"/>
      <c r="Y38" s="9">
        <v>1.8683209662487983E-3</v>
      </c>
    </row>
    <row r="39" spans="1:25">
      <c r="A39" s="1" t="s">
        <v>45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20000000</v>
      </c>
      <c r="J39" s="7"/>
      <c r="K39" s="7">
        <v>30308099840</v>
      </c>
      <c r="L39" s="7"/>
      <c r="M39" s="7">
        <v>0</v>
      </c>
      <c r="N39" s="7"/>
      <c r="O39" s="7">
        <v>0</v>
      </c>
      <c r="P39" s="7"/>
      <c r="Q39" s="7">
        <v>20000000</v>
      </c>
      <c r="R39" s="7"/>
      <c r="S39" s="7">
        <v>1514</v>
      </c>
      <c r="T39" s="7"/>
      <c r="U39" s="7">
        <v>30308099840</v>
      </c>
      <c r="V39" s="7"/>
      <c r="W39" s="7">
        <v>30099834000</v>
      </c>
      <c r="X39" s="7"/>
      <c r="Y39" s="9">
        <v>3.8458941863290185E-3</v>
      </c>
    </row>
    <row r="40" spans="1:25" ht="24.75" thickBot="1">
      <c r="C40" s="7"/>
      <c r="D40" s="7"/>
      <c r="E40" s="8">
        <f>SUM(E9:E39)</f>
        <v>7948209250806</v>
      </c>
      <c r="F40" s="7"/>
      <c r="G40" s="8">
        <f>SUM(G9:G39)</f>
        <v>8272452881803.0879</v>
      </c>
      <c r="H40" s="7"/>
      <c r="I40" s="7"/>
      <c r="J40" s="7"/>
      <c r="K40" s="8">
        <f>SUM(K9:K39)</f>
        <v>313145357446</v>
      </c>
      <c r="L40" s="7"/>
      <c r="M40" s="7"/>
      <c r="N40" s="7"/>
      <c r="O40" s="8">
        <f>SUM(O9:O39)</f>
        <v>482805268350</v>
      </c>
      <c r="P40" s="7"/>
      <c r="Q40" s="7"/>
      <c r="R40" s="7"/>
      <c r="S40" s="7"/>
      <c r="T40" s="7"/>
      <c r="U40" s="8">
        <f>SUM(U9:U39)</f>
        <v>7759200318419</v>
      </c>
      <c r="V40" s="7"/>
      <c r="W40" s="8">
        <f>SUM(W9:W39)</f>
        <v>7821241418313.9795</v>
      </c>
      <c r="X40" s="7"/>
      <c r="Y40" s="10">
        <f>SUM(Y9:Y39)</f>
        <v>0.99932999300160452</v>
      </c>
    </row>
    <row r="41" spans="1:25" ht="24.75" thickTop="1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>
      <c r="Y42" s="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9" sqref="S9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4.75">
      <c r="A6" s="4" t="s">
        <v>48</v>
      </c>
      <c r="C6" s="5" t="s">
        <v>49</v>
      </c>
      <c r="D6" s="5" t="s">
        <v>49</v>
      </c>
      <c r="E6" s="5" t="s">
        <v>49</v>
      </c>
      <c r="F6" s="5" t="s">
        <v>49</v>
      </c>
      <c r="G6" s="5" t="s">
        <v>49</v>
      </c>
      <c r="H6" s="5" t="s">
        <v>49</v>
      </c>
      <c r="I6" s="5" t="s">
        <v>49</v>
      </c>
      <c r="K6" s="5" t="s">
        <v>97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</row>
    <row r="7" spans="1:19" ht="24.75">
      <c r="A7" s="5" t="s">
        <v>48</v>
      </c>
      <c r="C7" s="5" t="s">
        <v>50</v>
      </c>
      <c r="E7" s="5" t="s">
        <v>51</v>
      </c>
      <c r="G7" s="5" t="s">
        <v>52</v>
      </c>
      <c r="I7" s="5" t="s">
        <v>46</v>
      </c>
      <c r="K7" s="5" t="s">
        <v>53</v>
      </c>
      <c r="M7" s="5" t="s">
        <v>54</v>
      </c>
      <c r="O7" s="5" t="s">
        <v>55</v>
      </c>
      <c r="Q7" s="5" t="s">
        <v>53</v>
      </c>
      <c r="R7" s="11"/>
      <c r="S7" s="5" t="s">
        <v>47</v>
      </c>
    </row>
    <row r="8" spans="1:19">
      <c r="A8" s="1" t="s">
        <v>56</v>
      </c>
      <c r="C8" s="3" t="s">
        <v>57</v>
      </c>
      <c r="D8" s="3"/>
      <c r="E8" s="3" t="s">
        <v>58</v>
      </c>
      <c r="F8" s="3"/>
      <c r="G8" s="3" t="s">
        <v>59</v>
      </c>
      <c r="H8" s="3"/>
      <c r="I8" s="6">
        <v>5</v>
      </c>
      <c r="J8" s="3"/>
      <c r="K8" s="6">
        <v>1679883671</v>
      </c>
      <c r="L8" s="3"/>
      <c r="M8" s="6">
        <v>214386213958</v>
      </c>
      <c r="N8" s="3"/>
      <c r="O8" s="6">
        <v>215475100000</v>
      </c>
      <c r="P8" s="3"/>
      <c r="Q8" s="6">
        <v>590997629</v>
      </c>
      <c r="R8" s="3"/>
      <c r="S8" s="9">
        <v>7.5512520949628302E-5</v>
      </c>
    </row>
    <row r="9" spans="1:19">
      <c r="A9" s="1" t="s">
        <v>60</v>
      </c>
      <c r="C9" s="3" t="s">
        <v>61</v>
      </c>
      <c r="D9" s="3"/>
      <c r="E9" s="3" t="s">
        <v>58</v>
      </c>
      <c r="F9" s="3"/>
      <c r="G9" s="3" t="s">
        <v>59</v>
      </c>
      <c r="H9" s="3"/>
      <c r="I9" s="6">
        <v>5</v>
      </c>
      <c r="J9" s="3"/>
      <c r="K9" s="6">
        <v>737904246</v>
      </c>
      <c r="L9" s="3"/>
      <c r="M9" s="6">
        <v>349482553</v>
      </c>
      <c r="N9" s="3"/>
      <c r="O9" s="6">
        <v>0</v>
      </c>
      <c r="P9" s="3"/>
      <c r="Q9" s="6">
        <v>1087386799</v>
      </c>
      <c r="R9" s="3"/>
      <c r="S9" s="9">
        <v>1.3893679840775935E-4</v>
      </c>
    </row>
    <row r="10" spans="1:19" ht="24.75" thickBot="1">
      <c r="C10" s="3"/>
      <c r="D10" s="3"/>
      <c r="E10" s="3"/>
      <c r="F10" s="3"/>
      <c r="G10" s="3"/>
      <c r="H10" s="3"/>
      <c r="I10" s="3"/>
      <c r="J10" s="3"/>
      <c r="K10" s="12">
        <f>SUM(K8:K9)</f>
        <v>2417787917</v>
      </c>
      <c r="L10" s="3"/>
      <c r="M10" s="12">
        <f>SUM(M8:M9)</f>
        <v>214735696511</v>
      </c>
      <c r="N10" s="3"/>
      <c r="O10" s="12">
        <f>SUM(O8:O9)</f>
        <v>215475100000</v>
      </c>
      <c r="P10" s="3"/>
      <c r="Q10" s="12">
        <f>SUM(Q8:Q9)</f>
        <v>1678384428</v>
      </c>
      <c r="R10" s="3"/>
      <c r="S10" s="13">
        <f>SUM(S8:S9)</f>
        <v>2.1444931935738767E-4</v>
      </c>
    </row>
    <row r="11" spans="1:19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5"/>
  <sheetViews>
    <sheetView rightToLeft="1" workbookViewId="0">
      <selection activeCell="F12" sqref="F12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0.28515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24.75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20" ht="24.75">
      <c r="A6" s="5" t="s">
        <v>63</v>
      </c>
      <c r="B6" s="5" t="s">
        <v>63</v>
      </c>
      <c r="C6" s="5" t="s">
        <v>63</v>
      </c>
      <c r="D6" s="5" t="s">
        <v>63</v>
      </c>
      <c r="E6" s="5" t="s">
        <v>63</v>
      </c>
      <c r="G6" s="5" t="s">
        <v>64</v>
      </c>
      <c r="H6" s="5" t="s">
        <v>64</v>
      </c>
      <c r="I6" s="5" t="s">
        <v>64</v>
      </c>
      <c r="J6" s="5" t="s">
        <v>64</v>
      </c>
      <c r="K6" s="5" t="s">
        <v>64</v>
      </c>
      <c r="M6" s="5" t="s">
        <v>65</v>
      </c>
      <c r="N6" s="5" t="s">
        <v>65</v>
      </c>
      <c r="O6" s="5" t="s">
        <v>65</v>
      </c>
      <c r="P6" s="5" t="s">
        <v>65</v>
      </c>
      <c r="Q6" s="5" t="s">
        <v>65</v>
      </c>
    </row>
    <row r="7" spans="1:20" ht="24.75">
      <c r="A7" s="5" t="s">
        <v>66</v>
      </c>
      <c r="C7" s="5" t="s">
        <v>67</v>
      </c>
      <c r="E7" s="5" t="s">
        <v>46</v>
      </c>
      <c r="G7" s="5" t="s">
        <v>68</v>
      </c>
      <c r="I7" s="5" t="s">
        <v>69</v>
      </c>
      <c r="K7" s="5" t="s">
        <v>70</v>
      </c>
      <c r="M7" s="5" t="s">
        <v>68</v>
      </c>
      <c r="O7" s="5" t="s">
        <v>69</v>
      </c>
      <c r="Q7" s="5" t="s">
        <v>70</v>
      </c>
    </row>
    <row r="8" spans="1:20">
      <c r="A8" s="1" t="s">
        <v>56</v>
      </c>
      <c r="C8" s="6">
        <v>1</v>
      </c>
      <c r="D8" s="3"/>
      <c r="E8" s="6">
        <v>5</v>
      </c>
      <c r="F8" s="3"/>
      <c r="G8" s="7">
        <v>213958</v>
      </c>
      <c r="H8" s="7"/>
      <c r="I8" s="7">
        <v>0</v>
      </c>
      <c r="J8" s="7"/>
      <c r="K8" s="7">
        <v>213958</v>
      </c>
      <c r="L8" s="7"/>
      <c r="M8" s="7">
        <v>3956799</v>
      </c>
      <c r="N8" s="7"/>
      <c r="O8" s="7">
        <v>0</v>
      </c>
      <c r="P8" s="7"/>
      <c r="Q8" s="7">
        <v>3956799</v>
      </c>
      <c r="R8" s="3"/>
      <c r="S8" s="3"/>
      <c r="T8" s="3"/>
    </row>
    <row r="9" spans="1:20">
      <c r="A9" s="1" t="s">
        <v>60</v>
      </c>
      <c r="C9" s="6">
        <v>21</v>
      </c>
      <c r="D9" s="3"/>
      <c r="E9" s="6">
        <v>5</v>
      </c>
      <c r="F9" s="3"/>
      <c r="G9" s="7">
        <v>-86595497450</v>
      </c>
      <c r="H9" s="7"/>
      <c r="I9" s="7">
        <v>0</v>
      </c>
      <c r="J9" s="7"/>
      <c r="K9" s="7">
        <v>-86595497450</v>
      </c>
      <c r="L9" s="7"/>
      <c r="M9" s="7">
        <v>92096086799</v>
      </c>
      <c r="N9" s="7"/>
      <c r="O9" s="7">
        <v>0</v>
      </c>
      <c r="P9" s="7"/>
      <c r="Q9" s="7">
        <v>92096086799</v>
      </c>
      <c r="R9" s="3"/>
      <c r="S9" s="3"/>
      <c r="T9" s="3"/>
    </row>
    <row r="10" spans="1:20" ht="24.75" thickBot="1">
      <c r="C10" s="3"/>
      <c r="D10" s="3"/>
      <c r="E10" s="3"/>
      <c r="F10" s="3"/>
      <c r="G10" s="8">
        <f>SUM(G8:G9)</f>
        <v>-86595283492</v>
      </c>
      <c r="H10" s="7"/>
      <c r="I10" s="8">
        <f>SUM(I8:I9)</f>
        <v>0</v>
      </c>
      <c r="J10" s="7"/>
      <c r="K10" s="8">
        <f>SUM(K8:K9)</f>
        <v>-86595283492</v>
      </c>
      <c r="L10" s="7"/>
      <c r="M10" s="8">
        <f>SUM(M8:M9)</f>
        <v>92100043598</v>
      </c>
      <c r="N10" s="7"/>
      <c r="O10" s="8">
        <f>SUM(O8:O9)</f>
        <v>0</v>
      </c>
      <c r="P10" s="7"/>
      <c r="Q10" s="8">
        <f>SUM(Q8:Q9)</f>
        <v>92100043598</v>
      </c>
      <c r="R10" s="3"/>
      <c r="S10" s="3"/>
      <c r="T10" s="3"/>
    </row>
    <row r="11" spans="1:20" ht="24.75" thickTop="1">
      <c r="C11" s="3"/>
      <c r="D11" s="3"/>
      <c r="E11" s="3"/>
      <c r="F11" s="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"/>
      <c r="S11" s="3"/>
      <c r="T11" s="3"/>
    </row>
    <row r="12" spans="1:20">
      <c r="C12" s="3"/>
      <c r="D12" s="3"/>
      <c r="E12" s="3"/>
      <c r="F12" s="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"/>
      <c r="S12" s="3"/>
      <c r="T12" s="3"/>
    </row>
    <row r="13" spans="1:20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23"/>
  <sheetViews>
    <sheetView rightToLeft="1" tabSelected="1" workbookViewId="0">
      <selection activeCell="Q13" sqref="Q13"/>
    </sheetView>
  </sheetViews>
  <sheetFormatPr defaultRowHeight="24"/>
  <cols>
    <col min="1" max="1" width="18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3" ht="24.75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3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23" ht="24.75">
      <c r="A6" s="4" t="s">
        <v>3</v>
      </c>
      <c r="C6" s="5" t="s">
        <v>71</v>
      </c>
      <c r="D6" s="5" t="s">
        <v>71</v>
      </c>
      <c r="E6" s="5" t="s">
        <v>71</v>
      </c>
      <c r="F6" s="5" t="s">
        <v>71</v>
      </c>
      <c r="G6" s="5" t="s">
        <v>71</v>
      </c>
      <c r="I6" s="5" t="s">
        <v>64</v>
      </c>
      <c r="J6" s="5" t="s">
        <v>64</v>
      </c>
      <c r="K6" s="5" t="s">
        <v>64</v>
      </c>
      <c r="L6" s="5" t="s">
        <v>64</v>
      </c>
      <c r="M6" s="5" t="s">
        <v>64</v>
      </c>
      <c r="O6" s="5" t="s">
        <v>65</v>
      </c>
      <c r="P6" s="5" t="s">
        <v>65</v>
      </c>
      <c r="Q6" s="5" t="s">
        <v>65</v>
      </c>
      <c r="R6" s="5" t="s">
        <v>65</v>
      </c>
      <c r="S6" s="5" t="s">
        <v>65</v>
      </c>
    </row>
    <row r="7" spans="1:23" ht="24.75">
      <c r="A7" s="5" t="s">
        <v>3</v>
      </c>
      <c r="C7" s="5" t="s">
        <v>72</v>
      </c>
      <c r="E7" s="5" t="s">
        <v>73</v>
      </c>
      <c r="G7" s="5" t="s">
        <v>74</v>
      </c>
      <c r="I7" s="5" t="s">
        <v>75</v>
      </c>
      <c r="K7" s="5" t="s">
        <v>69</v>
      </c>
      <c r="M7" s="5" t="s">
        <v>76</v>
      </c>
      <c r="O7" s="5" t="s">
        <v>75</v>
      </c>
      <c r="Q7" s="5" t="s">
        <v>69</v>
      </c>
      <c r="S7" s="5" t="s">
        <v>76</v>
      </c>
    </row>
    <row r="8" spans="1:23">
      <c r="A8" s="1" t="s">
        <v>35</v>
      </c>
      <c r="C8" s="3" t="s">
        <v>77</v>
      </c>
      <c r="D8" s="3"/>
      <c r="E8" s="6">
        <v>64411171</v>
      </c>
      <c r="F8" s="3"/>
      <c r="G8" s="6">
        <v>480</v>
      </c>
      <c r="H8" s="3"/>
      <c r="I8" s="6">
        <v>0</v>
      </c>
      <c r="J8" s="3"/>
      <c r="K8" s="6">
        <v>0</v>
      </c>
      <c r="L8" s="3"/>
      <c r="M8" s="6">
        <v>0</v>
      </c>
      <c r="N8" s="3"/>
      <c r="O8" s="6">
        <v>30917362080</v>
      </c>
      <c r="P8" s="3"/>
      <c r="Q8" s="6">
        <v>0</v>
      </c>
      <c r="R8" s="3"/>
      <c r="S8" s="6">
        <f>O8-Q8</f>
        <v>30917362080</v>
      </c>
      <c r="T8" s="3"/>
      <c r="U8" s="3"/>
      <c r="V8" s="3"/>
      <c r="W8" s="3"/>
    </row>
    <row r="9" spans="1:23">
      <c r="A9" s="1" t="s">
        <v>30</v>
      </c>
      <c r="C9" s="3" t="s">
        <v>78</v>
      </c>
      <c r="D9" s="3"/>
      <c r="E9" s="6">
        <v>102000000</v>
      </c>
      <c r="F9" s="3"/>
      <c r="G9" s="6">
        <v>500</v>
      </c>
      <c r="H9" s="3"/>
      <c r="I9" s="6">
        <v>0</v>
      </c>
      <c r="J9" s="3"/>
      <c r="K9" s="6">
        <v>0</v>
      </c>
      <c r="L9" s="3"/>
      <c r="M9" s="6">
        <v>0</v>
      </c>
      <c r="N9" s="3"/>
      <c r="O9" s="6">
        <v>51000000000</v>
      </c>
      <c r="P9" s="3"/>
      <c r="Q9" s="6">
        <v>0</v>
      </c>
      <c r="R9" s="3"/>
      <c r="S9" s="6">
        <f t="shared" ref="S9:S11" si="0">O9-Q9</f>
        <v>51000000000</v>
      </c>
      <c r="T9" s="3"/>
      <c r="U9" s="3"/>
      <c r="V9" s="3"/>
      <c r="W9" s="3"/>
    </row>
    <row r="10" spans="1:23">
      <c r="A10" s="1" t="s">
        <v>26</v>
      </c>
      <c r="C10" s="3" t="s">
        <v>79</v>
      </c>
      <c r="D10" s="3"/>
      <c r="E10" s="6">
        <v>82154247</v>
      </c>
      <c r="F10" s="3"/>
      <c r="G10" s="6">
        <v>250</v>
      </c>
      <c r="H10" s="3"/>
      <c r="I10" s="6">
        <v>0</v>
      </c>
      <c r="J10" s="3"/>
      <c r="K10" s="6">
        <v>0</v>
      </c>
      <c r="L10" s="3"/>
      <c r="M10" s="6">
        <v>0</v>
      </c>
      <c r="N10" s="3"/>
      <c r="O10" s="6">
        <v>20538561750</v>
      </c>
      <c r="P10" s="3"/>
      <c r="Q10" s="6">
        <v>0</v>
      </c>
      <c r="R10" s="3"/>
      <c r="S10" s="6">
        <f t="shared" si="0"/>
        <v>20538561750</v>
      </c>
      <c r="T10" s="3"/>
      <c r="U10" s="3"/>
      <c r="V10" s="3"/>
      <c r="W10" s="3"/>
    </row>
    <row r="11" spans="1:23">
      <c r="A11" s="1" t="s">
        <v>27</v>
      </c>
      <c r="C11" s="3" t="s">
        <v>80</v>
      </c>
      <c r="D11" s="3"/>
      <c r="E11" s="6">
        <v>1500000</v>
      </c>
      <c r="F11" s="3"/>
      <c r="G11" s="6">
        <v>1800</v>
      </c>
      <c r="H11" s="3"/>
      <c r="I11" s="6">
        <v>0</v>
      </c>
      <c r="J11" s="3"/>
      <c r="K11" s="6">
        <v>0</v>
      </c>
      <c r="L11" s="3"/>
      <c r="M11" s="6">
        <v>0</v>
      </c>
      <c r="N11" s="3"/>
      <c r="O11" s="6">
        <v>2700000000</v>
      </c>
      <c r="P11" s="3"/>
      <c r="Q11" s="6">
        <v>246981954</v>
      </c>
      <c r="R11" s="3"/>
      <c r="S11" s="6">
        <f t="shared" si="0"/>
        <v>2453018046</v>
      </c>
      <c r="T11" s="3"/>
      <c r="U11" s="3"/>
      <c r="V11" s="3"/>
      <c r="W11" s="3"/>
    </row>
    <row r="12" spans="1:23" ht="24.75" thickBot="1">
      <c r="C12" s="3"/>
      <c r="D12" s="3"/>
      <c r="E12" s="3"/>
      <c r="F12" s="3"/>
      <c r="G12" s="3"/>
      <c r="H12" s="3"/>
      <c r="I12" s="12">
        <f>SUM(I8:I11)</f>
        <v>0</v>
      </c>
      <c r="J12" s="3"/>
      <c r="K12" s="12">
        <f>SUM(K8:K11)</f>
        <v>0</v>
      </c>
      <c r="L12" s="3"/>
      <c r="M12" s="12">
        <f>SUM(M8:M11)</f>
        <v>0</v>
      </c>
      <c r="N12" s="3"/>
      <c r="O12" s="12">
        <f>SUM(O8:O11)</f>
        <v>105155923830</v>
      </c>
      <c r="P12" s="3"/>
      <c r="Q12" s="12">
        <f>SUM(Q8:Q11)</f>
        <v>246981954</v>
      </c>
      <c r="R12" s="3"/>
      <c r="S12" s="12">
        <f>SUM(S8:S11)</f>
        <v>104908941876</v>
      </c>
      <c r="T12" s="3"/>
      <c r="U12" s="3"/>
      <c r="V12" s="3"/>
      <c r="W12" s="3"/>
    </row>
    <row r="13" spans="1:23" ht="24.75" thickTop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3:23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3:23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3:23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3:23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3:23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3:23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3:2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workbookViewId="0">
      <selection activeCell="G42" sqref="G42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4.75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4" t="s">
        <v>3</v>
      </c>
      <c r="C6" s="5" t="s">
        <v>64</v>
      </c>
      <c r="D6" s="5" t="s">
        <v>64</v>
      </c>
      <c r="E6" s="5" t="s">
        <v>64</v>
      </c>
      <c r="F6" s="5" t="s">
        <v>64</v>
      </c>
      <c r="G6" s="5" t="s">
        <v>64</v>
      </c>
      <c r="H6" s="5" t="s">
        <v>64</v>
      </c>
      <c r="I6" s="5" t="s">
        <v>64</v>
      </c>
      <c r="K6" s="5" t="s">
        <v>65</v>
      </c>
      <c r="L6" s="5" t="s">
        <v>65</v>
      </c>
      <c r="M6" s="5" t="s">
        <v>65</v>
      </c>
      <c r="N6" s="5" t="s">
        <v>65</v>
      </c>
      <c r="O6" s="5" t="s">
        <v>65</v>
      </c>
      <c r="P6" s="5" t="s">
        <v>65</v>
      </c>
      <c r="Q6" s="5" t="s">
        <v>65</v>
      </c>
    </row>
    <row r="7" spans="1:17" ht="24.75">
      <c r="A7" s="5" t="s">
        <v>3</v>
      </c>
      <c r="C7" s="5" t="s">
        <v>7</v>
      </c>
      <c r="E7" s="5" t="s">
        <v>81</v>
      </c>
      <c r="G7" s="5" t="s">
        <v>82</v>
      </c>
      <c r="I7" s="5" t="s">
        <v>83</v>
      </c>
      <c r="K7" s="5" t="s">
        <v>7</v>
      </c>
      <c r="M7" s="5" t="s">
        <v>81</v>
      </c>
      <c r="O7" s="5" t="s">
        <v>82</v>
      </c>
      <c r="Q7" s="5" t="s">
        <v>83</v>
      </c>
    </row>
    <row r="8" spans="1:17">
      <c r="A8" s="1" t="s">
        <v>28</v>
      </c>
      <c r="C8" s="7">
        <v>23580762</v>
      </c>
      <c r="D8" s="7"/>
      <c r="E8" s="7">
        <v>290896064744</v>
      </c>
      <c r="F8" s="7"/>
      <c r="G8" s="7">
        <v>273784531524</v>
      </c>
      <c r="H8" s="7"/>
      <c r="I8" s="7">
        <f>E8-G8</f>
        <v>17111533220</v>
      </c>
      <c r="J8" s="7"/>
      <c r="K8" s="7">
        <v>23580762</v>
      </c>
      <c r="L8" s="7"/>
      <c r="M8" s="7">
        <v>290896064744</v>
      </c>
      <c r="N8" s="7"/>
      <c r="O8" s="7">
        <v>306089217306</v>
      </c>
      <c r="P8" s="7"/>
      <c r="Q8" s="7">
        <f>M8-O8</f>
        <v>-15193152562</v>
      </c>
    </row>
    <row r="9" spans="1:17">
      <c r="A9" s="1" t="s">
        <v>42</v>
      </c>
      <c r="C9" s="7">
        <v>3935776</v>
      </c>
      <c r="D9" s="7"/>
      <c r="E9" s="7">
        <v>88927900358</v>
      </c>
      <c r="F9" s="7"/>
      <c r="G9" s="7">
        <v>89751541210</v>
      </c>
      <c r="H9" s="7"/>
      <c r="I9" s="7">
        <f t="shared" ref="I9:I38" si="0">E9-G9</f>
        <v>-823640852</v>
      </c>
      <c r="J9" s="7"/>
      <c r="K9" s="7">
        <v>3935776</v>
      </c>
      <c r="L9" s="7"/>
      <c r="M9" s="7">
        <v>88927900358</v>
      </c>
      <c r="N9" s="7"/>
      <c r="O9" s="7">
        <v>89751541210</v>
      </c>
      <c r="P9" s="7"/>
      <c r="Q9" s="7">
        <f t="shared" ref="Q9:Q38" si="1">M9-O9</f>
        <v>-823640852</v>
      </c>
    </row>
    <row r="10" spans="1:17">
      <c r="A10" s="1" t="s">
        <v>39</v>
      </c>
      <c r="C10" s="7">
        <v>3879007</v>
      </c>
      <c r="D10" s="7"/>
      <c r="E10" s="7">
        <v>72298629531</v>
      </c>
      <c r="F10" s="7"/>
      <c r="G10" s="7">
        <v>72044993984</v>
      </c>
      <c r="H10" s="7"/>
      <c r="I10" s="7">
        <f t="shared" si="0"/>
        <v>253635547</v>
      </c>
      <c r="J10" s="7"/>
      <c r="K10" s="7">
        <v>3879007</v>
      </c>
      <c r="L10" s="7"/>
      <c r="M10" s="7">
        <v>72298629531</v>
      </c>
      <c r="N10" s="7"/>
      <c r="O10" s="7">
        <v>72044993984</v>
      </c>
      <c r="P10" s="7"/>
      <c r="Q10" s="7">
        <f t="shared" si="1"/>
        <v>253635547</v>
      </c>
    </row>
    <row r="11" spans="1:17">
      <c r="A11" s="1" t="s">
        <v>25</v>
      </c>
      <c r="C11" s="7">
        <v>2851018</v>
      </c>
      <c r="D11" s="7"/>
      <c r="E11" s="7">
        <v>36587642857</v>
      </c>
      <c r="F11" s="7"/>
      <c r="G11" s="7">
        <v>38089691712</v>
      </c>
      <c r="H11" s="7"/>
      <c r="I11" s="7">
        <f t="shared" si="0"/>
        <v>-1502048855</v>
      </c>
      <c r="J11" s="7"/>
      <c r="K11" s="7">
        <v>2851018</v>
      </c>
      <c r="L11" s="7"/>
      <c r="M11" s="7">
        <v>36587642857</v>
      </c>
      <c r="N11" s="7"/>
      <c r="O11" s="7">
        <v>39776873818</v>
      </c>
      <c r="P11" s="7"/>
      <c r="Q11" s="7">
        <f t="shared" si="1"/>
        <v>-3189230961</v>
      </c>
    </row>
    <row r="12" spans="1:17">
      <c r="A12" s="1" t="s">
        <v>36</v>
      </c>
      <c r="C12" s="7">
        <v>5298989</v>
      </c>
      <c r="D12" s="7"/>
      <c r="E12" s="7">
        <v>28286260282</v>
      </c>
      <c r="F12" s="7"/>
      <c r="G12" s="7">
        <v>35818728105</v>
      </c>
      <c r="H12" s="7"/>
      <c r="I12" s="7">
        <f t="shared" si="0"/>
        <v>-7532467823</v>
      </c>
      <c r="J12" s="7"/>
      <c r="K12" s="7">
        <v>5298989</v>
      </c>
      <c r="L12" s="7"/>
      <c r="M12" s="7">
        <v>28286260282</v>
      </c>
      <c r="N12" s="7"/>
      <c r="O12" s="7">
        <v>35010386983</v>
      </c>
      <c r="P12" s="7"/>
      <c r="Q12" s="7">
        <f t="shared" si="1"/>
        <v>-6724126701</v>
      </c>
    </row>
    <row r="13" spans="1:17">
      <c r="A13" s="1" t="s">
        <v>22</v>
      </c>
      <c r="C13" s="7">
        <v>14837776</v>
      </c>
      <c r="D13" s="7"/>
      <c r="E13" s="7">
        <v>66608702407</v>
      </c>
      <c r="F13" s="7"/>
      <c r="G13" s="7">
        <v>66601350000</v>
      </c>
      <c r="H13" s="7"/>
      <c r="I13" s="7">
        <f t="shared" si="0"/>
        <v>7352407</v>
      </c>
      <c r="J13" s="7"/>
      <c r="K13" s="7">
        <v>14837776</v>
      </c>
      <c r="L13" s="7"/>
      <c r="M13" s="7">
        <v>66608702407</v>
      </c>
      <c r="N13" s="7"/>
      <c r="O13" s="7">
        <v>70263741600</v>
      </c>
      <c r="P13" s="7"/>
      <c r="Q13" s="7">
        <f t="shared" si="1"/>
        <v>-3655039193</v>
      </c>
    </row>
    <row r="14" spans="1:17">
      <c r="A14" s="1" t="s">
        <v>21</v>
      </c>
      <c r="C14" s="7">
        <v>17739053</v>
      </c>
      <c r="D14" s="7"/>
      <c r="E14" s="7">
        <v>461116172346</v>
      </c>
      <c r="F14" s="7"/>
      <c r="G14" s="7">
        <v>461997847627</v>
      </c>
      <c r="H14" s="7"/>
      <c r="I14" s="7">
        <f t="shared" si="0"/>
        <v>-881675281</v>
      </c>
      <c r="J14" s="7"/>
      <c r="K14" s="7">
        <v>17739053</v>
      </c>
      <c r="L14" s="7"/>
      <c r="M14" s="7">
        <v>461116172346</v>
      </c>
      <c r="N14" s="7"/>
      <c r="O14" s="7">
        <v>499014393295</v>
      </c>
      <c r="P14" s="7"/>
      <c r="Q14" s="7">
        <f t="shared" si="1"/>
        <v>-37898220949</v>
      </c>
    </row>
    <row r="15" spans="1:17">
      <c r="A15" s="1" t="s">
        <v>24</v>
      </c>
      <c r="C15" s="7">
        <v>700688</v>
      </c>
      <c r="D15" s="7"/>
      <c r="E15" s="7">
        <v>5384091146</v>
      </c>
      <c r="F15" s="7"/>
      <c r="G15" s="7">
        <v>5669663898</v>
      </c>
      <c r="H15" s="7"/>
      <c r="I15" s="7">
        <f t="shared" si="0"/>
        <v>-285572752</v>
      </c>
      <c r="J15" s="7"/>
      <c r="K15" s="7">
        <v>700688</v>
      </c>
      <c r="L15" s="7"/>
      <c r="M15" s="7">
        <v>5384091146</v>
      </c>
      <c r="N15" s="7"/>
      <c r="O15" s="7">
        <v>5451723682</v>
      </c>
      <c r="P15" s="7"/>
      <c r="Q15" s="7">
        <f t="shared" si="1"/>
        <v>-67632536</v>
      </c>
    </row>
    <row r="16" spans="1:17">
      <c r="A16" s="1" t="s">
        <v>33</v>
      </c>
      <c r="C16" s="7">
        <v>5912222</v>
      </c>
      <c r="D16" s="7"/>
      <c r="E16" s="7">
        <v>45194470506</v>
      </c>
      <c r="F16" s="7"/>
      <c r="G16" s="7">
        <v>46663731576</v>
      </c>
      <c r="H16" s="7"/>
      <c r="I16" s="7">
        <f t="shared" si="0"/>
        <v>-1469261070</v>
      </c>
      <c r="J16" s="7"/>
      <c r="K16" s="7">
        <v>5912222</v>
      </c>
      <c r="L16" s="7"/>
      <c r="M16" s="7">
        <v>45194470506</v>
      </c>
      <c r="N16" s="7"/>
      <c r="O16" s="7">
        <v>44498032495</v>
      </c>
      <c r="P16" s="7"/>
      <c r="Q16" s="7">
        <f t="shared" si="1"/>
        <v>696438011</v>
      </c>
    </row>
    <row r="17" spans="1:17">
      <c r="A17" s="1" t="s">
        <v>15</v>
      </c>
      <c r="C17" s="7">
        <v>48888743</v>
      </c>
      <c r="D17" s="7"/>
      <c r="E17" s="7">
        <v>400932303577</v>
      </c>
      <c r="F17" s="7"/>
      <c r="G17" s="7">
        <v>413107589944</v>
      </c>
      <c r="H17" s="7"/>
      <c r="I17" s="7">
        <f t="shared" si="0"/>
        <v>-12175286367</v>
      </c>
      <c r="J17" s="7"/>
      <c r="K17" s="7">
        <v>48888743</v>
      </c>
      <c r="L17" s="7"/>
      <c r="M17" s="7">
        <v>400932303577</v>
      </c>
      <c r="N17" s="7"/>
      <c r="O17" s="7">
        <v>402114841539</v>
      </c>
      <c r="P17" s="7"/>
      <c r="Q17" s="7">
        <f t="shared" si="1"/>
        <v>-1182537962</v>
      </c>
    </row>
    <row r="18" spans="1:17">
      <c r="A18" s="1" t="s">
        <v>40</v>
      </c>
      <c r="C18" s="7">
        <v>206104</v>
      </c>
      <c r="D18" s="7"/>
      <c r="E18" s="7">
        <v>5816477369</v>
      </c>
      <c r="F18" s="7"/>
      <c r="G18" s="7">
        <v>5711012561</v>
      </c>
      <c r="H18" s="7"/>
      <c r="I18" s="7">
        <f t="shared" si="0"/>
        <v>105464808</v>
      </c>
      <c r="J18" s="7"/>
      <c r="K18" s="7">
        <v>206104</v>
      </c>
      <c r="L18" s="7"/>
      <c r="M18" s="7">
        <v>5816477369</v>
      </c>
      <c r="N18" s="7"/>
      <c r="O18" s="7">
        <v>5711012561</v>
      </c>
      <c r="P18" s="7"/>
      <c r="Q18" s="7">
        <f t="shared" si="1"/>
        <v>105464808</v>
      </c>
    </row>
    <row r="19" spans="1:17">
      <c r="A19" s="1" t="s">
        <v>19</v>
      </c>
      <c r="C19" s="7">
        <v>1868006</v>
      </c>
      <c r="D19" s="7"/>
      <c r="E19" s="7">
        <v>15337922669</v>
      </c>
      <c r="F19" s="7"/>
      <c r="G19" s="7">
        <v>16136385955</v>
      </c>
      <c r="H19" s="7"/>
      <c r="I19" s="7">
        <f t="shared" si="0"/>
        <v>-798463286</v>
      </c>
      <c r="J19" s="7"/>
      <c r="K19" s="7">
        <v>1868006</v>
      </c>
      <c r="L19" s="7"/>
      <c r="M19" s="7">
        <v>15337922669</v>
      </c>
      <c r="N19" s="7"/>
      <c r="O19" s="7">
        <v>12396825573</v>
      </c>
      <c r="P19" s="7"/>
      <c r="Q19" s="7">
        <f t="shared" si="1"/>
        <v>2941097096</v>
      </c>
    </row>
    <row r="20" spans="1:17">
      <c r="A20" s="1" t="s">
        <v>35</v>
      </c>
      <c r="C20" s="7">
        <v>283073924</v>
      </c>
      <c r="D20" s="7"/>
      <c r="E20" s="7">
        <v>1964099646382</v>
      </c>
      <c r="F20" s="7"/>
      <c r="G20" s="7">
        <v>2106518454685</v>
      </c>
      <c r="H20" s="7"/>
      <c r="I20" s="7">
        <f t="shared" si="0"/>
        <v>-142418808303</v>
      </c>
      <c r="J20" s="7"/>
      <c r="K20" s="7">
        <v>283073924</v>
      </c>
      <c r="L20" s="7"/>
      <c r="M20" s="7">
        <v>1964099646382</v>
      </c>
      <c r="N20" s="7"/>
      <c r="O20" s="7">
        <v>1928524626064</v>
      </c>
      <c r="P20" s="7"/>
      <c r="Q20" s="7">
        <f t="shared" si="1"/>
        <v>35575020318</v>
      </c>
    </row>
    <row r="21" spans="1:17">
      <c r="A21" s="1" t="s">
        <v>43</v>
      </c>
      <c r="C21" s="7">
        <v>1800000</v>
      </c>
      <c r="D21" s="7"/>
      <c r="E21" s="7">
        <v>9787416300</v>
      </c>
      <c r="F21" s="7"/>
      <c r="G21" s="7">
        <v>9098253720</v>
      </c>
      <c r="H21" s="7"/>
      <c r="I21" s="7">
        <f t="shared" si="0"/>
        <v>689162580</v>
      </c>
      <c r="J21" s="7"/>
      <c r="K21" s="7">
        <v>1800000</v>
      </c>
      <c r="L21" s="7"/>
      <c r="M21" s="7">
        <v>9787416300</v>
      </c>
      <c r="N21" s="7"/>
      <c r="O21" s="7">
        <v>9098253720</v>
      </c>
      <c r="P21" s="7"/>
      <c r="Q21" s="7">
        <f t="shared" si="1"/>
        <v>689162580</v>
      </c>
    </row>
    <row r="22" spans="1:17">
      <c r="A22" s="1" t="s">
        <v>27</v>
      </c>
      <c r="C22" s="7">
        <v>3857361</v>
      </c>
      <c r="D22" s="7"/>
      <c r="E22" s="7">
        <v>56442510814</v>
      </c>
      <c r="F22" s="7"/>
      <c r="G22" s="7">
        <v>57861242403</v>
      </c>
      <c r="H22" s="7"/>
      <c r="I22" s="7">
        <f t="shared" si="0"/>
        <v>-1418731589</v>
      </c>
      <c r="J22" s="7"/>
      <c r="K22" s="7">
        <v>3857361</v>
      </c>
      <c r="L22" s="7"/>
      <c r="M22" s="7">
        <v>56442510814</v>
      </c>
      <c r="N22" s="7"/>
      <c r="O22" s="7">
        <v>61557302067</v>
      </c>
      <c r="P22" s="7"/>
      <c r="Q22" s="7">
        <f t="shared" si="1"/>
        <v>-5114791253</v>
      </c>
    </row>
    <row r="23" spans="1:17">
      <c r="A23" s="1" t="s">
        <v>17</v>
      </c>
      <c r="C23" s="7">
        <v>266560</v>
      </c>
      <c r="D23" s="7"/>
      <c r="E23" s="7">
        <v>3603645964</v>
      </c>
      <c r="F23" s="7"/>
      <c r="G23" s="7">
        <v>3786478002</v>
      </c>
      <c r="H23" s="7"/>
      <c r="I23" s="7">
        <f t="shared" si="0"/>
        <v>-182832038</v>
      </c>
      <c r="J23" s="7"/>
      <c r="K23" s="7">
        <v>266560</v>
      </c>
      <c r="L23" s="7"/>
      <c r="M23" s="7">
        <v>3603645964</v>
      </c>
      <c r="N23" s="7"/>
      <c r="O23" s="7">
        <v>3306248946</v>
      </c>
      <c r="P23" s="7"/>
      <c r="Q23" s="7">
        <f t="shared" si="1"/>
        <v>297397018</v>
      </c>
    </row>
    <row r="24" spans="1:17">
      <c r="A24" s="1" t="s">
        <v>44</v>
      </c>
      <c r="C24" s="7">
        <v>5950611</v>
      </c>
      <c r="D24" s="7"/>
      <c r="E24" s="7">
        <v>14622386425</v>
      </c>
      <c r="F24" s="7"/>
      <c r="G24" s="7">
        <v>14573046339</v>
      </c>
      <c r="H24" s="7"/>
      <c r="I24" s="7">
        <f t="shared" si="0"/>
        <v>49340086</v>
      </c>
      <c r="J24" s="7"/>
      <c r="K24" s="7">
        <v>5950611</v>
      </c>
      <c r="L24" s="7"/>
      <c r="M24" s="7">
        <v>14622386425</v>
      </c>
      <c r="N24" s="7"/>
      <c r="O24" s="7">
        <v>14573046339</v>
      </c>
      <c r="P24" s="7"/>
      <c r="Q24" s="7">
        <f t="shared" si="1"/>
        <v>49340086</v>
      </c>
    </row>
    <row r="25" spans="1:17">
      <c r="A25" s="1" t="s">
        <v>20</v>
      </c>
      <c r="C25" s="7">
        <v>1013777</v>
      </c>
      <c r="D25" s="7"/>
      <c r="E25" s="7">
        <v>49006640655</v>
      </c>
      <c r="F25" s="7"/>
      <c r="G25" s="7">
        <v>46517510439</v>
      </c>
      <c r="H25" s="7"/>
      <c r="I25" s="7">
        <f t="shared" si="0"/>
        <v>2489130216</v>
      </c>
      <c r="J25" s="7"/>
      <c r="K25" s="7">
        <v>1013777</v>
      </c>
      <c r="L25" s="7"/>
      <c r="M25" s="7">
        <v>49006640655</v>
      </c>
      <c r="N25" s="7"/>
      <c r="O25" s="7">
        <v>50899696616</v>
      </c>
      <c r="P25" s="7"/>
      <c r="Q25" s="7">
        <f t="shared" si="1"/>
        <v>-1893055961</v>
      </c>
    </row>
    <row r="26" spans="1:17">
      <c r="A26" s="1" t="s">
        <v>34</v>
      </c>
      <c r="C26" s="7">
        <v>12751310</v>
      </c>
      <c r="D26" s="7"/>
      <c r="E26" s="7">
        <v>44009126657</v>
      </c>
      <c r="F26" s="7"/>
      <c r="G26" s="7">
        <v>44304371093</v>
      </c>
      <c r="H26" s="7"/>
      <c r="I26" s="7">
        <f t="shared" si="0"/>
        <v>-295244436</v>
      </c>
      <c r="J26" s="7"/>
      <c r="K26" s="7">
        <v>12751310</v>
      </c>
      <c r="L26" s="7"/>
      <c r="M26" s="7">
        <v>44009126657</v>
      </c>
      <c r="N26" s="7"/>
      <c r="O26" s="7">
        <v>44003899202</v>
      </c>
      <c r="P26" s="7"/>
      <c r="Q26" s="7">
        <f t="shared" si="1"/>
        <v>5227455</v>
      </c>
    </row>
    <row r="27" spans="1:17">
      <c r="A27" s="1" t="s">
        <v>26</v>
      </c>
      <c r="C27" s="7">
        <v>198141594</v>
      </c>
      <c r="D27" s="7"/>
      <c r="E27" s="7">
        <v>637962028259</v>
      </c>
      <c r="F27" s="7"/>
      <c r="G27" s="7">
        <v>661760221204</v>
      </c>
      <c r="H27" s="7"/>
      <c r="I27" s="7">
        <f t="shared" si="0"/>
        <v>-23798192945</v>
      </c>
      <c r="J27" s="7"/>
      <c r="K27" s="7">
        <v>198141594</v>
      </c>
      <c r="L27" s="7"/>
      <c r="M27" s="7">
        <v>637962028259</v>
      </c>
      <c r="N27" s="7"/>
      <c r="O27" s="7">
        <v>684069426902</v>
      </c>
      <c r="P27" s="7"/>
      <c r="Q27" s="7">
        <f t="shared" si="1"/>
        <v>-46107398643</v>
      </c>
    </row>
    <row r="28" spans="1:17">
      <c r="A28" s="1" t="s">
        <v>38</v>
      </c>
      <c r="C28" s="7">
        <v>14969058</v>
      </c>
      <c r="D28" s="7"/>
      <c r="E28" s="7">
        <v>73775000856</v>
      </c>
      <c r="F28" s="7"/>
      <c r="G28" s="7">
        <v>75120930487</v>
      </c>
      <c r="H28" s="7"/>
      <c r="I28" s="7">
        <f t="shared" si="0"/>
        <v>-1345929631</v>
      </c>
      <c r="J28" s="7"/>
      <c r="K28" s="7">
        <v>14969058</v>
      </c>
      <c r="L28" s="7"/>
      <c r="M28" s="7">
        <v>73775000856</v>
      </c>
      <c r="N28" s="7"/>
      <c r="O28" s="7">
        <v>75120930487</v>
      </c>
      <c r="P28" s="7"/>
      <c r="Q28" s="7">
        <f t="shared" si="1"/>
        <v>-1345929631</v>
      </c>
    </row>
    <row r="29" spans="1:17">
      <c r="A29" s="1" t="s">
        <v>30</v>
      </c>
      <c r="C29" s="7">
        <v>404918363</v>
      </c>
      <c r="D29" s="7"/>
      <c r="E29" s="7">
        <v>2165498951222</v>
      </c>
      <c r="F29" s="7"/>
      <c r="G29" s="7">
        <v>2267165918381</v>
      </c>
      <c r="H29" s="7"/>
      <c r="I29" s="7">
        <f t="shared" si="0"/>
        <v>-101666967159</v>
      </c>
      <c r="J29" s="7"/>
      <c r="K29" s="7">
        <v>404918363</v>
      </c>
      <c r="L29" s="7"/>
      <c r="M29" s="7">
        <v>2165498951222</v>
      </c>
      <c r="N29" s="7"/>
      <c r="O29" s="7">
        <v>2056286323379</v>
      </c>
      <c r="P29" s="7"/>
      <c r="Q29" s="7">
        <f t="shared" si="1"/>
        <v>109212627843</v>
      </c>
    </row>
    <row r="30" spans="1:17">
      <c r="A30" s="1" t="s">
        <v>18</v>
      </c>
      <c r="C30" s="7">
        <v>6180215</v>
      </c>
      <c r="D30" s="7"/>
      <c r="E30" s="7">
        <v>262325004176</v>
      </c>
      <c r="F30" s="7"/>
      <c r="G30" s="7">
        <v>247273569510</v>
      </c>
      <c r="H30" s="7"/>
      <c r="I30" s="7">
        <f t="shared" si="0"/>
        <v>15051434666</v>
      </c>
      <c r="J30" s="7"/>
      <c r="K30" s="7">
        <v>6180215</v>
      </c>
      <c r="L30" s="7"/>
      <c r="M30" s="7">
        <v>262325004176</v>
      </c>
      <c r="N30" s="7"/>
      <c r="O30" s="7">
        <v>227881236947</v>
      </c>
      <c r="P30" s="7"/>
      <c r="Q30" s="7">
        <f t="shared" si="1"/>
        <v>34443767229</v>
      </c>
    </row>
    <row r="31" spans="1:17">
      <c r="A31" s="1" t="s">
        <v>29</v>
      </c>
      <c r="C31" s="7">
        <v>15528184</v>
      </c>
      <c r="D31" s="7"/>
      <c r="E31" s="7">
        <v>58424470090</v>
      </c>
      <c r="F31" s="7"/>
      <c r="G31" s="7">
        <v>62947156942</v>
      </c>
      <c r="H31" s="7"/>
      <c r="I31" s="7">
        <f t="shared" si="0"/>
        <v>-4522686852</v>
      </c>
      <c r="J31" s="7"/>
      <c r="K31" s="7">
        <v>15528184</v>
      </c>
      <c r="L31" s="7"/>
      <c r="M31" s="7">
        <v>58424470090</v>
      </c>
      <c r="N31" s="7"/>
      <c r="O31" s="7">
        <v>62097253481</v>
      </c>
      <c r="P31" s="7"/>
      <c r="Q31" s="7">
        <f t="shared" si="1"/>
        <v>-3672783391</v>
      </c>
    </row>
    <row r="32" spans="1:17">
      <c r="A32" s="1" t="s">
        <v>45</v>
      </c>
      <c r="C32" s="7">
        <v>20000000</v>
      </c>
      <c r="D32" s="7"/>
      <c r="E32" s="7">
        <v>30099834000</v>
      </c>
      <c r="F32" s="7"/>
      <c r="G32" s="7">
        <v>30308099840</v>
      </c>
      <c r="H32" s="7"/>
      <c r="I32" s="7">
        <f t="shared" si="0"/>
        <v>-208265840</v>
      </c>
      <c r="J32" s="7"/>
      <c r="K32" s="7">
        <v>20000000</v>
      </c>
      <c r="L32" s="7"/>
      <c r="M32" s="7">
        <v>30099834000</v>
      </c>
      <c r="N32" s="7"/>
      <c r="O32" s="7">
        <v>30308099840</v>
      </c>
      <c r="P32" s="7"/>
      <c r="Q32" s="7">
        <f>M32-O32</f>
        <v>-208265840</v>
      </c>
    </row>
    <row r="33" spans="1:17">
      <c r="A33" s="1" t="s">
        <v>32</v>
      </c>
      <c r="C33" s="7">
        <v>49518000</v>
      </c>
      <c r="D33" s="7"/>
      <c r="E33" s="7">
        <v>508969624086</v>
      </c>
      <c r="F33" s="7"/>
      <c r="G33" s="7">
        <v>536534710110</v>
      </c>
      <c r="H33" s="7"/>
      <c r="I33" s="7">
        <f t="shared" si="0"/>
        <v>-27565086024</v>
      </c>
      <c r="J33" s="7"/>
      <c r="K33" s="7">
        <v>49518000</v>
      </c>
      <c r="L33" s="7"/>
      <c r="M33" s="7">
        <v>508969624086</v>
      </c>
      <c r="N33" s="7"/>
      <c r="O33" s="7">
        <v>547778406098</v>
      </c>
      <c r="P33" s="7"/>
      <c r="Q33" s="7">
        <f t="shared" si="1"/>
        <v>-38808782012</v>
      </c>
    </row>
    <row r="34" spans="1:17">
      <c r="A34" s="1" t="s">
        <v>31</v>
      </c>
      <c r="C34" s="7">
        <v>9181463</v>
      </c>
      <c r="D34" s="7"/>
      <c r="E34" s="7">
        <v>62518808071</v>
      </c>
      <c r="F34" s="7"/>
      <c r="G34" s="7">
        <v>39700100282</v>
      </c>
      <c r="H34" s="7"/>
      <c r="I34" s="7">
        <f t="shared" si="0"/>
        <v>22818707789</v>
      </c>
      <c r="J34" s="7"/>
      <c r="K34" s="7">
        <v>9181463</v>
      </c>
      <c r="L34" s="7"/>
      <c r="M34" s="7">
        <v>62518808071</v>
      </c>
      <c r="N34" s="7"/>
      <c r="O34" s="7">
        <v>42462243657</v>
      </c>
      <c r="P34" s="7"/>
      <c r="Q34" s="7">
        <f t="shared" si="1"/>
        <v>20056564414</v>
      </c>
    </row>
    <row r="35" spans="1:17">
      <c r="A35" s="1" t="s">
        <v>16</v>
      </c>
      <c r="C35" s="7">
        <v>56100000</v>
      </c>
      <c r="D35" s="7"/>
      <c r="E35" s="7">
        <v>217878562935</v>
      </c>
      <c r="F35" s="7"/>
      <c r="G35" s="7">
        <v>214532590635</v>
      </c>
      <c r="H35" s="7"/>
      <c r="I35" s="7">
        <f t="shared" si="0"/>
        <v>3345972300</v>
      </c>
      <c r="J35" s="7"/>
      <c r="K35" s="7">
        <v>56100000</v>
      </c>
      <c r="L35" s="7"/>
      <c r="M35" s="7">
        <v>217878562935</v>
      </c>
      <c r="N35" s="7"/>
      <c r="O35" s="7">
        <v>200105099412</v>
      </c>
      <c r="P35" s="7"/>
      <c r="Q35" s="7">
        <f t="shared" si="1"/>
        <v>17773463523</v>
      </c>
    </row>
    <row r="36" spans="1:17">
      <c r="A36" s="1" t="s">
        <v>37</v>
      </c>
      <c r="C36" s="7">
        <v>1418145</v>
      </c>
      <c r="D36" s="7"/>
      <c r="E36" s="7">
        <v>33128115375</v>
      </c>
      <c r="F36" s="7"/>
      <c r="G36" s="7">
        <v>29773012626</v>
      </c>
      <c r="H36" s="7"/>
      <c r="I36" s="7">
        <f t="shared" si="0"/>
        <v>3355102749</v>
      </c>
      <c r="J36" s="7"/>
      <c r="K36" s="7">
        <v>1418145</v>
      </c>
      <c r="L36" s="7"/>
      <c r="M36" s="7">
        <v>33128115375</v>
      </c>
      <c r="N36" s="7"/>
      <c r="O36" s="7">
        <v>27231805133</v>
      </c>
      <c r="P36" s="7"/>
      <c r="Q36" s="7">
        <f t="shared" si="1"/>
        <v>5896310242</v>
      </c>
    </row>
    <row r="37" spans="1:17">
      <c r="A37" s="1" t="s">
        <v>41</v>
      </c>
      <c r="C37" s="7">
        <v>7636890</v>
      </c>
      <c r="D37" s="7"/>
      <c r="E37" s="7">
        <v>23320935949</v>
      </c>
      <c r="F37" s="7"/>
      <c r="G37" s="7">
        <v>22012271924</v>
      </c>
      <c r="H37" s="7"/>
      <c r="I37" s="7">
        <f t="shared" si="0"/>
        <v>1308664025</v>
      </c>
      <c r="J37" s="7"/>
      <c r="K37" s="7">
        <v>7636890</v>
      </c>
      <c r="L37" s="7"/>
      <c r="M37" s="7">
        <v>23320935949</v>
      </c>
      <c r="N37" s="7"/>
      <c r="O37" s="7">
        <v>22012271924</v>
      </c>
      <c r="P37" s="7"/>
      <c r="Q37" s="7">
        <f t="shared" si="1"/>
        <v>1308664025</v>
      </c>
    </row>
    <row r="38" spans="1:17">
      <c r="A38" s="1" t="s">
        <v>23</v>
      </c>
      <c r="C38" s="7">
        <v>2074938</v>
      </c>
      <c r="D38" s="7"/>
      <c r="E38" s="7">
        <v>88382072294</v>
      </c>
      <c r="F38" s="7"/>
      <c r="G38" s="7">
        <v>88278942688</v>
      </c>
      <c r="H38" s="7"/>
      <c r="I38" s="7">
        <f t="shared" si="0"/>
        <v>103129606</v>
      </c>
      <c r="J38" s="7"/>
      <c r="K38" s="7">
        <v>2074938</v>
      </c>
      <c r="L38" s="7"/>
      <c r="M38" s="7">
        <v>88382072294</v>
      </c>
      <c r="N38" s="7"/>
      <c r="O38" s="7">
        <v>89760564159</v>
      </c>
      <c r="P38" s="7"/>
      <c r="Q38" s="7">
        <f t="shared" si="1"/>
        <v>-1378491865</v>
      </c>
    </row>
    <row r="39" spans="1:17" ht="24.75" thickBot="1">
      <c r="C39" s="7"/>
      <c r="D39" s="7"/>
      <c r="E39" s="8">
        <f>SUM(E8:E38)</f>
        <v>7821241418302</v>
      </c>
      <c r="F39" s="7"/>
      <c r="G39" s="8">
        <f>SUM(G8:G38)</f>
        <v>8083443949406</v>
      </c>
      <c r="H39" s="7"/>
      <c r="I39" s="8">
        <f>SUM(SUM(I8:I38))</f>
        <v>-262202531104</v>
      </c>
      <c r="J39" s="7"/>
      <c r="K39" s="7"/>
      <c r="L39" s="7"/>
      <c r="M39" s="8">
        <f>SUM(M8:M38)</f>
        <v>7821241418302</v>
      </c>
      <c r="N39" s="7"/>
      <c r="O39" s="8">
        <f>SUM(O8:O38)</f>
        <v>7759200318419</v>
      </c>
      <c r="P39" s="7"/>
      <c r="Q39" s="8">
        <f>SUM(Q8:Q38)</f>
        <v>62041099883</v>
      </c>
    </row>
    <row r="40" spans="1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3"/>
  <sheetViews>
    <sheetView rightToLeft="1" workbookViewId="0">
      <selection activeCell="O22" sqref="O22"/>
    </sheetView>
  </sheetViews>
  <sheetFormatPr defaultRowHeight="24"/>
  <cols>
    <col min="1" max="1" width="24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24.75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9" ht="24.75">
      <c r="A6" s="4" t="s">
        <v>3</v>
      </c>
      <c r="C6" s="5" t="s">
        <v>64</v>
      </c>
      <c r="D6" s="5" t="s">
        <v>64</v>
      </c>
      <c r="E6" s="5" t="s">
        <v>64</v>
      </c>
      <c r="F6" s="5" t="s">
        <v>64</v>
      </c>
      <c r="G6" s="5" t="s">
        <v>64</v>
      </c>
      <c r="H6" s="5" t="s">
        <v>64</v>
      </c>
      <c r="I6" s="5" t="s">
        <v>64</v>
      </c>
      <c r="K6" s="5" t="s">
        <v>65</v>
      </c>
      <c r="L6" s="5" t="s">
        <v>65</v>
      </c>
      <c r="M6" s="5" t="s">
        <v>65</v>
      </c>
      <c r="N6" s="5" t="s">
        <v>65</v>
      </c>
      <c r="O6" s="5" t="s">
        <v>65</v>
      </c>
      <c r="P6" s="5" t="s">
        <v>65</v>
      </c>
      <c r="Q6" s="5" t="s">
        <v>65</v>
      </c>
    </row>
    <row r="7" spans="1:19" ht="24.75">
      <c r="A7" s="5" t="s">
        <v>3</v>
      </c>
      <c r="C7" s="5" t="s">
        <v>7</v>
      </c>
      <c r="E7" s="5" t="s">
        <v>81</v>
      </c>
      <c r="G7" s="5" t="s">
        <v>82</v>
      </c>
      <c r="I7" s="5" t="s">
        <v>84</v>
      </c>
      <c r="K7" s="5" t="s">
        <v>7</v>
      </c>
      <c r="M7" s="5" t="s">
        <v>81</v>
      </c>
      <c r="O7" s="5" t="s">
        <v>82</v>
      </c>
      <c r="Q7" s="5" t="s">
        <v>84</v>
      </c>
    </row>
    <row r="8" spans="1:19">
      <c r="A8" s="1" t="s">
        <v>15</v>
      </c>
      <c r="C8" s="7">
        <v>115113</v>
      </c>
      <c r="D8" s="7"/>
      <c r="E8" s="7">
        <v>972878520</v>
      </c>
      <c r="F8" s="7"/>
      <c r="G8" s="7">
        <v>946816038</v>
      </c>
      <c r="H8" s="7"/>
      <c r="I8" s="7">
        <f>E8-G8</f>
        <v>26062482</v>
      </c>
      <c r="J8" s="7"/>
      <c r="K8" s="7">
        <v>115113</v>
      </c>
      <c r="L8" s="7"/>
      <c r="M8" s="7">
        <v>972878520</v>
      </c>
      <c r="N8" s="7"/>
      <c r="O8" s="7">
        <v>946816038</v>
      </c>
      <c r="P8" s="7"/>
      <c r="Q8" s="7">
        <f>M8-O8</f>
        <v>26062482</v>
      </c>
      <c r="R8" s="7"/>
      <c r="S8" s="7"/>
    </row>
    <row r="9" spans="1:19">
      <c r="A9" s="1" t="s">
        <v>35</v>
      </c>
      <c r="C9" s="7">
        <v>44617598</v>
      </c>
      <c r="D9" s="7"/>
      <c r="E9" s="7">
        <v>310144052898</v>
      </c>
      <c r="F9" s="7"/>
      <c r="G9" s="7">
        <v>303970550401</v>
      </c>
      <c r="H9" s="7"/>
      <c r="I9" s="7">
        <f t="shared" ref="I9:I16" si="0">E9-G9</f>
        <v>6173502497</v>
      </c>
      <c r="J9" s="7"/>
      <c r="K9" s="7">
        <v>59485918</v>
      </c>
      <c r="L9" s="7"/>
      <c r="M9" s="7">
        <v>419785517107</v>
      </c>
      <c r="N9" s="7"/>
      <c r="O9" s="7">
        <v>405265367182</v>
      </c>
      <c r="P9" s="7"/>
      <c r="Q9" s="7">
        <f t="shared" ref="Q9:Q16" si="1">M9-O9</f>
        <v>14520149925</v>
      </c>
      <c r="R9" s="7"/>
      <c r="S9" s="7"/>
    </row>
    <row r="10" spans="1:19">
      <c r="A10" s="1" t="s">
        <v>43</v>
      </c>
      <c r="C10" s="7">
        <v>1800000</v>
      </c>
      <c r="D10" s="7"/>
      <c r="E10" s="7">
        <v>10234738907</v>
      </c>
      <c r="F10" s="7"/>
      <c r="G10" s="7">
        <v>9098253720</v>
      </c>
      <c r="H10" s="7"/>
      <c r="I10" s="7">
        <f t="shared" si="0"/>
        <v>1136485187</v>
      </c>
      <c r="J10" s="7"/>
      <c r="K10" s="7">
        <v>1800000</v>
      </c>
      <c r="L10" s="7"/>
      <c r="M10" s="7">
        <v>10234738907</v>
      </c>
      <c r="N10" s="7"/>
      <c r="O10" s="7">
        <v>9098253720</v>
      </c>
      <c r="P10" s="7"/>
      <c r="Q10" s="7">
        <f t="shared" si="1"/>
        <v>1136485187</v>
      </c>
      <c r="R10" s="7"/>
      <c r="S10" s="7"/>
    </row>
    <row r="11" spans="1:19">
      <c r="A11" s="1" t="s">
        <v>26</v>
      </c>
      <c r="C11" s="7">
        <v>5712653</v>
      </c>
      <c r="D11" s="7"/>
      <c r="E11" s="7">
        <v>18544022936</v>
      </c>
      <c r="F11" s="7"/>
      <c r="G11" s="7">
        <v>19722518552</v>
      </c>
      <c r="H11" s="7"/>
      <c r="I11" s="7">
        <f t="shared" si="0"/>
        <v>-1178495616</v>
      </c>
      <c r="J11" s="7"/>
      <c r="K11" s="7">
        <v>5712653</v>
      </c>
      <c r="L11" s="7"/>
      <c r="M11" s="7">
        <v>18544022936</v>
      </c>
      <c r="N11" s="7"/>
      <c r="O11" s="7">
        <v>19722518552</v>
      </c>
      <c r="P11" s="7"/>
      <c r="Q11" s="7">
        <f t="shared" si="1"/>
        <v>-1178495616</v>
      </c>
      <c r="R11" s="7"/>
      <c r="S11" s="7"/>
    </row>
    <row r="12" spans="1:19">
      <c r="A12" s="1" t="s">
        <v>30</v>
      </c>
      <c r="C12" s="7">
        <v>26852579</v>
      </c>
      <c r="D12" s="7"/>
      <c r="E12" s="7">
        <v>141368386541</v>
      </c>
      <c r="F12" s="7"/>
      <c r="G12" s="7">
        <v>136364749031</v>
      </c>
      <c r="H12" s="7"/>
      <c r="I12" s="7">
        <f t="shared" si="0"/>
        <v>5003637510</v>
      </c>
      <c r="J12" s="7"/>
      <c r="K12" s="7">
        <v>35795700</v>
      </c>
      <c r="L12" s="7"/>
      <c r="M12" s="7">
        <v>191136083268</v>
      </c>
      <c r="N12" s="7"/>
      <c r="O12" s="7">
        <v>181780366299</v>
      </c>
      <c r="P12" s="7"/>
      <c r="Q12" s="7">
        <f t="shared" si="1"/>
        <v>9355716969</v>
      </c>
      <c r="R12" s="7"/>
      <c r="S12" s="7"/>
    </row>
    <row r="13" spans="1:19">
      <c r="A13" s="1" t="s">
        <v>31</v>
      </c>
      <c r="C13" s="7">
        <v>6930363</v>
      </c>
      <c r="D13" s="7"/>
      <c r="E13" s="7">
        <v>1541188548</v>
      </c>
      <c r="F13" s="7"/>
      <c r="G13" s="7">
        <v>32051402091</v>
      </c>
      <c r="H13" s="7"/>
      <c r="I13" s="7">
        <f t="shared" si="0"/>
        <v>-30510213543</v>
      </c>
      <c r="J13" s="7"/>
      <c r="K13" s="7">
        <v>6930363</v>
      </c>
      <c r="L13" s="7"/>
      <c r="M13" s="7">
        <v>1541188548</v>
      </c>
      <c r="N13" s="7"/>
      <c r="O13" s="7">
        <v>32051402091</v>
      </c>
      <c r="P13" s="7"/>
      <c r="Q13" s="7">
        <f t="shared" si="1"/>
        <v>-30510213543</v>
      </c>
      <c r="R13" s="7"/>
      <c r="S13" s="7"/>
    </row>
    <row r="14" spans="1:19">
      <c r="A14" s="1" t="s">
        <v>36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701011</v>
      </c>
      <c r="L14" s="7"/>
      <c r="M14" s="7">
        <v>5436108510</v>
      </c>
      <c r="N14" s="7"/>
      <c r="O14" s="7">
        <v>4631575265</v>
      </c>
      <c r="P14" s="7"/>
      <c r="Q14" s="7">
        <f t="shared" si="1"/>
        <v>804533245</v>
      </c>
      <c r="R14" s="7"/>
      <c r="S14" s="7"/>
    </row>
    <row r="15" spans="1:19">
      <c r="A15" s="1" t="s">
        <v>85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>E15-G15</f>
        <v>0</v>
      </c>
      <c r="J15" s="7"/>
      <c r="K15" s="7">
        <v>12320</v>
      </c>
      <c r="L15" s="7"/>
      <c r="M15" s="7">
        <v>564450240</v>
      </c>
      <c r="N15" s="7"/>
      <c r="O15" s="7">
        <v>556887508</v>
      </c>
      <c r="P15" s="7"/>
      <c r="Q15" s="7">
        <f t="shared" si="1"/>
        <v>7562732</v>
      </c>
      <c r="R15" s="7"/>
      <c r="S15" s="7"/>
    </row>
    <row r="16" spans="1:19">
      <c r="A16" s="1" t="s">
        <v>86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2214692</v>
      </c>
      <c r="L16" s="7"/>
      <c r="M16" s="7">
        <v>4101285797</v>
      </c>
      <c r="N16" s="7"/>
      <c r="O16" s="7">
        <v>4096397442</v>
      </c>
      <c r="P16" s="7"/>
      <c r="Q16" s="7">
        <f t="shared" si="1"/>
        <v>4888355</v>
      </c>
      <c r="R16" s="7"/>
      <c r="S16" s="7"/>
    </row>
    <row r="17" spans="3:19" ht="24.75" thickBot="1">
      <c r="C17" s="7"/>
      <c r="D17" s="7"/>
      <c r="E17" s="8">
        <f>SUM(E8:E16)</f>
        <v>482805268350</v>
      </c>
      <c r="F17" s="7"/>
      <c r="G17" s="8">
        <f>SUM(G8:G16)</f>
        <v>502154289833</v>
      </c>
      <c r="H17" s="7"/>
      <c r="I17" s="8">
        <f>SUM(I8:I16)</f>
        <v>-19349021483</v>
      </c>
      <c r="J17" s="7"/>
      <c r="K17" s="7"/>
      <c r="L17" s="7"/>
      <c r="M17" s="8">
        <f>SUM(M8:M16)</f>
        <v>652316273833</v>
      </c>
      <c r="N17" s="7"/>
      <c r="O17" s="8">
        <f>SUM(O8:O16)</f>
        <v>658149584097</v>
      </c>
      <c r="P17" s="7"/>
      <c r="Q17" s="8">
        <f>SUM(Q8:Q16)</f>
        <v>-5833310264</v>
      </c>
      <c r="R17" s="7"/>
      <c r="S17" s="7"/>
    </row>
    <row r="18" spans="3:19" ht="24.75" thickTop="1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3:19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3:19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3:19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3:19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3:19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4"/>
  <sheetViews>
    <sheetView rightToLeft="1" workbookViewId="0">
      <selection activeCell="I44" sqref="I44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4.75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24.75">
      <c r="A6" s="4" t="s">
        <v>3</v>
      </c>
      <c r="C6" s="5" t="s">
        <v>64</v>
      </c>
      <c r="D6" s="5" t="s">
        <v>64</v>
      </c>
      <c r="E6" s="5" t="s">
        <v>64</v>
      </c>
      <c r="F6" s="5" t="s">
        <v>64</v>
      </c>
      <c r="G6" s="5" t="s">
        <v>64</v>
      </c>
      <c r="H6" s="5" t="s">
        <v>64</v>
      </c>
      <c r="I6" s="5" t="s">
        <v>64</v>
      </c>
      <c r="J6" s="5" t="s">
        <v>64</v>
      </c>
      <c r="K6" s="5" t="s">
        <v>64</v>
      </c>
      <c r="M6" s="5" t="s">
        <v>65</v>
      </c>
      <c r="N6" s="5" t="s">
        <v>65</v>
      </c>
      <c r="O6" s="5" t="s">
        <v>65</v>
      </c>
      <c r="P6" s="5" t="s">
        <v>65</v>
      </c>
      <c r="Q6" s="5" t="s">
        <v>65</v>
      </c>
      <c r="R6" s="5" t="s">
        <v>65</v>
      </c>
      <c r="S6" s="5" t="s">
        <v>65</v>
      </c>
      <c r="T6" s="5" t="s">
        <v>65</v>
      </c>
      <c r="U6" s="5" t="s">
        <v>65</v>
      </c>
    </row>
    <row r="7" spans="1:21" ht="24.75">
      <c r="A7" s="5" t="s">
        <v>3</v>
      </c>
      <c r="C7" s="5" t="s">
        <v>87</v>
      </c>
      <c r="E7" s="5" t="s">
        <v>88</v>
      </c>
      <c r="G7" s="5" t="s">
        <v>89</v>
      </c>
      <c r="I7" s="5" t="s">
        <v>53</v>
      </c>
      <c r="K7" s="5" t="s">
        <v>90</v>
      </c>
      <c r="M7" s="5" t="s">
        <v>87</v>
      </c>
      <c r="O7" s="5" t="s">
        <v>88</v>
      </c>
      <c r="Q7" s="5" t="s">
        <v>89</v>
      </c>
      <c r="S7" s="5" t="s">
        <v>53</v>
      </c>
      <c r="U7" s="5" t="s">
        <v>90</v>
      </c>
    </row>
    <row r="8" spans="1:21">
      <c r="A8" s="1" t="s">
        <v>15</v>
      </c>
      <c r="C8" s="7">
        <v>0</v>
      </c>
      <c r="D8" s="7"/>
      <c r="E8" s="7">
        <v>-12175286366</v>
      </c>
      <c r="F8" s="7"/>
      <c r="G8" s="7">
        <v>26062482</v>
      </c>
      <c r="H8" s="7"/>
      <c r="I8" s="7">
        <f>C8+E8+G8</f>
        <v>-12149223884</v>
      </c>
      <c r="K8" s="9">
        <f>I8/$I$41</f>
        <v>4.3150974563515736E-2</v>
      </c>
      <c r="M8" s="7">
        <v>0</v>
      </c>
      <c r="N8" s="7"/>
      <c r="O8" s="7">
        <v>-1182537961</v>
      </c>
      <c r="P8" s="7"/>
      <c r="Q8" s="7">
        <v>26062482</v>
      </c>
      <c r="R8" s="7"/>
      <c r="S8" s="7">
        <f>M8+O8+Q8</f>
        <v>-1156475479</v>
      </c>
      <c r="U8" s="9">
        <f>S8/$S$41</f>
        <v>-7.1778732616350855E-3</v>
      </c>
    </row>
    <row r="9" spans="1:21">
      <c r="A9" s="1" t="s">
        <v>35</v>
      </c>
      <c r="C9" s="7">
        <v>0</v>
      </c>
      <c r="D9" s="7"/>
      <c r="E9" s="7">
        <v>-142418808302</v>
      </c>
      <c r="F9" s="7"/>
      <c r="G9" s="7">
        <v>6173502497</v>
      </c>
      <c r="H9" s="7"/>
      <c r="I9" s="7">
        <f t="shared" ref="I9:I40" si="0">C9+E9+G9</f>
        <v>-136245305805</v>
      </c>
      <c r="K9" s="9">
        <f t="shared" ref="K9:K40" si="1">I9/$I$41</f>
        <v>0.48390891313909529</v>
      </c>
      <c r="M9" s="7">
        <v>30917362080</v>
      </c>
      <c r="N9" s="7"/>
      <c r="O9" s="7">
        <v>35575020318</v>
      </c>
      <c r="P9" s="7"/>
      <c r="Q9" s="7">
        <v>14520149925</v>
      </c>
      <c r="R9" s="7"/>
      <c r="S9" s="7">
        <f>M9+O9+Q9</f>
        <v>81012532323</v>
      </c>
      <c r="U9" s="9">
        <f t="shared" ref="U9:U40" si="2">S9/$S$41</f>
        <v>0.50281886661481889</v>
      </c>
    </row>
    <row r="10" spans="1:21">
      <c r="A10" s="1" t="s">
        <v>43</v>
      </c>
      <c r="C10" s="7">
        <v>0</v>
      </c>
      <c r="D10" s="7"/>
      <c r="E10" s="7">
        <v>689162580</v>
      </c>
      <c r="F10" s="7"/>
      <c r="G10" s="7">
        <v>1136485187</v>
      </c>
      <c r="H10" s="7"/>
      <c r="I10" s="7">
        <f t="shared" si="0"/>
        <v>1825647767</v>
      </c>
      <c r="K10" s="9">
        <f t="shared" si="1"/>
        <v>-6.4842397430426926E-3</v>
      </c>
      <c r="M10" s="7">
        <v>0</v>
      </c>
      <c r="N10" s="7"/>
      <c r="O10" s="7">
        <v>689162580</v>
      </c>
      <c r="P10" s="7"/>
      <c r="Q10" s="7">
        <v>1136485187</v>
      </c>
      <c r="R10" s="7"/>
      <c r="S10" s="7">
        <f t="shared" ref="S9:S40" si="3">M10+O10+Q10</f>
        <v>1825647767</v>
      </c>
      <c r="U10" s="9">
        <f t="shared" si="2"/>
        <v>1.1331211538738645E-2</v>
      </c>
    </row>
    <row r="11" spans="1:21">
      <c r="A11" s="1" t="s">
        <v>26</v>
      </c>
      <c r="C11" s="7">
        <v>0</v>
      </c>
      <c r="D11" s="7"/>
      <c r="E11" s="7">
        <v>-23798192944</v>
      </c>
      <c r="F11" s="7"/>
      <c r="G11" s="7">
        <v>-1178495616</v>
      </c>
      <c r="H11" s="7"/>
      <c r="I11" s="7">
        <f t="shared" si="0"/>
        <v>-24976688560</v>
      </c>
      <c r="K11" s="9">
        <f t="shared" si="1"/>
        <v>8.8710889108956886E-2</v>
      </c>
      <c r="M11" s="7">
        <v>20538561750</v>
      </c>
      <c r="N11" s="7"/>
      <c r="O11" s="7">
        <v>-46107398642</v>
      </c>
      <c r="P11" s="7"/>
      <c r="Q11" s="7">
        <v>-1178495616</v>
      </c>
      <c r="R11" s="7"/>
      <c r="S11" s="7">
        <f t="shared" si="3"/>
        <v>-26747332508</v>
      </c>
      <c r="U11" s="9">
        <f t="shared" si="2"/>
        <v>-0.16601213455493952</v>
      </c>
    </row>
    <row r="12" spans="1:21">
      <c r="A12" s="1" t="s">
        <v>30</v>
      </c>
      <c r="C12" s="7">
        <v>0</v>
      </c>
      <c r="D12" s="7"/>
      <c r="E12" s="7">
        <v>-101666967158</v>
      </c>
      <c r="F12" s="7"/>
      <c r="G12" s="7">
        <v>5003637510</v>
      </c>
      <c r="H12" s="7"/>
      <c r="I12" s="7">
        <f t="shared" si="0"/>
        <v>-96663329648</v>
      </c>
      <c r="K12" s="9">
        <f t="shared" si="1"/>
        <v>0.34332373151496237</v>
      </c>
      <c r="M12" s="7">
        <v>51000000000</v>
      </c>
      <c r="N12" s="7"/>
      <c r="O12" s="7">
        <v>109212627843</v>
      </c>
      <c r="P12" s="7"/>
      <c r="Q12" s="7">
        <v>9355716969</v>
      </c>
      <c r="R12" s="7"/>
      <c r="S12" s="7">
        <f t="shared" si="3"/>
        <v>169568344812</v>
      </c>
      <c r="U12" s="9">
        <f t="shared" si="2"/>
        <v>1.0524564596027837</v>
      </c>
    </row>
    <row r="13" spans="1:21">
      <c r="A13" s="1" t="s">
        <v>31</v>
      </c>
      <c r="C13" s="7">
        <v>0</v>
      </c>
      <c r="D13" s="7"/>
      <c r="E13" s="7">
        <v>22818707789</v>
      </c>
      <c r="F13" s="7"/>
      <c r="G13" s="7">
        <v>-30510213543</v>
      </c>
      <c r="H13" s="7"/>
      <c r="I13" s="7">
        <f t="shared" si="0"/>
        <v>-7691505754</v>
      </c>
      <c r="K13" s="9">
        <f t="shared" si="1"/>
        <v>2.7318285704083657E-2</v>
      </c>
      <c r="M13" s="7">
        <v>0</v>
      </c>
      <c r="N13" s="7"/>
      <c r="O13" s="7">
        <v>20056564414</v>
      </c>
      <c r="P13" s="7"/>
      <c r="Q13" s="7">
        <v>-30510213543</v>
      </c>
      <c r="R13" s="7"/>
      <c r="S13" s="7">
        <f t="shared" si="3"/>
        <v>-10453649129</v>
      </c>
      <c r="U13" s="9">
        <f t="shared" si="2"/>
        <v>-6.4882455298098024E-2</v>
      </c>
    </row>
    <row r="14" spans="1:21">
      <c r="A14" s="1" t="s">
        <v>36</v>
      </c>
      <c r="C14" s="7">
        <v>0</v>
      </c>
      <c r="D14" s="7"/>
      <c r="E14" s="7">
        <v>-7532467822</v>
      </c>
      <c r="F14" s="7"/>
      <c r="G14" s="7">
        <v>0</v>
      </c>
      <c r="H14" s="7"/>
      <c r="I14" s="7">
        <f t="shared" si="0"/>
        <v>-7532467822</v>
      </c>
      <c r="K14" s="9">
        <f t="shared" si="1"/>
        <v>2.6753423139701752E-2</v>
      </c>
      <c r="M14" s="7">
        <v>0</v>
      </c>
      <c r="N14" s="7"/>
      <c r="O14" s="7">
        <v>-6724126700</v>
      </c>
      <c r="P14" s="7"/>
      <c r="Q14" s="7">
        <v>804533245</v>
      </c>
      <c r="R14" s="7"/>
      <c r="S14" s="7">
        <f t="shared" si="3"/>
        <v>-5919593455</v>
      </c>
      <c r="U14" s="9">
        <f t="shared" si="2"/>
        <v>-3.674102248768437E-2</v>
      </c>
    </row>
    <row r="15" spans="1:21">
      <c r="A15" s="1" t="s">
        <v>85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K15" s="9">
        <f t="shared" si="1"/>
        <v>0</v>
      </c>
      <c r="M15" s="7">
        <v>0</v>
      </c>
      <c r="N15" s="7"/>
      <c r="O15" s="7">
        <v>0</v>
      </c>
      <c r="P15" s="7"/>
      <c r="Q15" s="7">
        <v>7562732</v>
      </c>
      <c r="R15" s="7"/>
      <c r="S15" s="7">
        <f t="shared" si="3"/>
        <v>7562732</v>
      </c>
      <c r="U15" s="9">
        <f t="shared" si="2"/>
        <v>4.6939457682796263E-5</v>
      </c>
    </row>
    <row r="16" spans="1:21">
      <c r="A16" s="1" t="s">
        <v>86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K16" s="9">
        <f t="shared" si="1"/>
        <v>0</v>
      </c>
      <c r="M16" s="7">
        <v>0</v>
      </c>
      <c r="N16" s="7"/>
      <c r="O16" s="7">
        <v>0</v>
      </c>
      <c r="P16" s="7"/>
      <c r="Q16" s="7">
        <v>4888355</v>
      </c>
      <c r="R16" s="7"/>
      <c r="S16" s="7">
        <f t="shared" si="3"/>
        <v>4888355</v>
      </c>
      <c r="U16" s="9">
        <f t="shared" si="2"/>
        <v>3.034045536202863E-5</v>
      </c>
    </row>
    <row r="17" spans="1:21">
      <c r="A17" s="1" t="s">
        <v>27</v>
      </c>
      <c r="C17" s="7">
        <v>0</v>
      </c>
      <c r="D17" s="7"/>
      <c r="E17" s="7">
        <v>-1418731588</v>
      </c>
      <c r="F17" s="7"/>
      <c r="G17" s="7">
        <v>0</v>
      </c>
      <c r="H17" s="7"/>
      <c r="I17" s="7">
        <f t="shared" si="0"/>
        <v>-1418731588</v>
      </c>
      <c r="K17" s="9">
        <f t="shared" si="1"/>
        <v>5.0389762548427395E-3</v>
      </c>
      <c r="M17" s="7">
        <v>2453018046</v>
      </c>
      <c r="N17" s="7"/>
      <c r="O17" s="7">
        <v>-5114791252</v>
      </c>
      <c r="P17" s="7"/>
      <c r="Q17" s="7">
        <v>0</v>
      </c>
      <c r="R17" s="7"/>
      <c r="S17" s="7">
        <f t="shared" si="3"/>
        <v>-2661773206</v>
      </c>
      <c r="U17" s="9">
        <f t="shared" si="2"/>
        <v>-1.6520774604235337E-2</v>
      </c>
    </row>
    <row r="18" spans="1:21">
      <c r="A18" s="1" t="s">
        <v>28</v>
      </c>
      <c r="C18" s="7">
        <v>0</v>
      </c>
      <c r="D18" s="7"/>
      <c r="E18" s="7">
        <v>17111533220</v>
      </c>
      <c r="F18" s="7"/>
      <c r="G18" s="7">
        <v>0</v>
      </c>
      <c r="H18" s="7"/>
      <c r="I18" s="7">
        <f t="shared" si="0"/>
        <v>17111533220</v>
      </c>
      <c r="K18" s="9">
        <f t="shared" si="1"/>
        <v>-6.0775843936120726E-2</v>
      </c>
      <c r="M18" s="7">
        <v>0</v>
      </c>
      <c r="N18" s="7"/>
      <c r="O18" s="7">
        <v>-15193152561</v>
      </c>
      <c r="P18" s="7"/>
      <c r="Q18" s="7">
        <v>0</v>
      </c>
      <c r="R18" s="7"/>
      <c r="S18" s="7">
        <f t="shared" si="3"/>
        <v>-15193152561</v>
      </c>
      <c r="U18" s="9">
        <f t="shared" si="2"/>
        <v>-9.4299036605465736E-2</v>
      </c>
    </row>
    <row r="19" spans="1:21">
      <c r="A19" s="1" t="s">
        <v>42</v>
      </c>
      <c r="C19" s="7">
        <v>0</v>
      </c>
      <c r="D19" s="7"/>
      <c r="E19" s="7">
        <v>-823640851</v>
      </c>
      <c r="F19" s="7"/>
      <c r="G19" s="7">
        <v>0</v>
      </c>
      <c r="H19" s="7"/>
      <c r="I19" s="7">
        <f t="shared" si="0"/>
        <v>-823640851</v>
      </c>
      <c r="K19" s="9">
        <f t="shared" si="1"/>
        <v>2.9253642660893985E-3</v>
      </c>
      <c r="M19" s="7">
        <v>0</v>
      </c>
      <c r="N19" s="7"/>
      <c r="O19" s="7">
        <v>-823640851</v>
      </c>
      <c r="P19" s="7"/>
      <c r="Q19" s="7">
        <v>0</v>
      </c>
      <c r="R19" s="7"/>
      <c r="S19" s="7">
        <f t="shared" si="3"/>
        <v>-823640851</v>
      </c>
      <c r="U19" s="9">
        <f t="shared" si="2"/>
        <v>-5.1120752224641571E-3</v>
      </c>
    </row>
    <row r="20" spans="1:21">
      <c r="A20" s="1" t="s">
        <v>39</v>
      </c>
      <c r="C20" s="7">
        <v>0</v>
      </c>
      <c r="D20" s="7"/>
      <c r="E20" s="7">
        <v>253635547</v>
      </c>
      <c r="F20" s="7"/>
      <c r="G20" s="7">
        <v>0</v>
      </c>
      <c r="H20" s="7"/>
      <c r="I20" s="7">
        <f t="shared" si="0"/>
        <v>253635547</v>
      </c>
      <c r="K20" s="9">
        <f t="shared" si="1"/>
        <v>-9.0084939922903146E-4</v>
      </c>
      <c r="M20" s="7">
        <v>0</v>
      </c>
      <c r="N20" s="7"/>
      <c r="O20" s="7">
        <v>253635547</v>
      </c>
      <c r="P20" s="7"/>
      <c r="Q20" s="7">
        <v>0</v>
      </c>
      <c r="R20" s="7"/>
      <c r="S20" s="7">
        <f t="shared" si="3"/>
        <v>253635547</v>
      </c>
      <c r="U20" s="9">
        <f t="shared" si="2"/>
        <v>1.5742346846694267E-3</v>
      </c>
    </row>
    <row r="21" spans="1:21">
      <c r="A21" s="1" t="s">
        <v>25</v>
      </c>
      <c r="C21" s="7">
        <v>0</v>
      </c>
      <c r="D21" s="7"/>
      <c r="E21" s="7">
        <v>-1502048854</v>
      </c>
      <c r="F21" s="7"/>
      <c r="G21" s="7">
        <v>0</v>
      </c>
      <c r="H21" s="7"/>
      <c r="I21" s="7">
        <f t="shared" si="0"/>
        <v>-1502048854</v>
      </c>
      <c r="K21" s="9">
        <f t="shared" si="1"/>
        <v>5.3348981392523625E-3</v>
      </c>
      <c r="M21" s="7">
        <v>0</v>
      </c>
      <c r="N21" s="7"/>
      <c r="O21" s="7">
        <v>-3189230960</v>
      </c>
      <c r="P21" s="7"/>
      <c r="Q21" s="7">
        <v>0</v>
      </c>
      <c r="R21" s="7"/>
      <c r="S21" s="7">
        <f t="shared" si="3"/>
        <v>-3189230960</v>
      </c>
      <c r="U21" s="9">
        <f t="shared" si="2"/>
        <v>-1.9794536113085019E-2</v>
      </c>
    </row>
    <row r="22" spans="1:21">
      <c r="A22" s="1" t="s">
        <v>22</v>
      </c>
      <c r="C22" s="7">
        <v>0</v>
      </c>
      <c r="D22" s="7"/>
      <c r="E22" s="7">
        <v>7352407</v>
      </c>
      <c r="F22" s="7"/>
      <c r="G22" s="7">
        <v>0</v>
      </c>
      <c r="H22" s="7"/>
      <c r="I22" s="7">
        <f t="shared" si="0"/>
        <v>7352407</v>
      </c>
      <c r="K22" s="9">
        <f t="shared" si="1"/>
        <v>-2.6113892580038576E-5</v>
      </c>
      <c r="M22" s="7">
        <v>0</v>
      </c>
      <c r="N22" s="7"/>
      <c r="O22" s="7">
        <v>-3655039192</v>
      </c>
      <c r="P22" s="7"/>
      <c r="Q22" s="7">
        <v>0</v>
      </c>
      <c r="R22" s="7"/>
      <c r="S22" s="7">
        <f t="shared" si="3"/>
        <v>-3655039192</v>
      </c>
      <c r="U22" s="9">
        <f t="shared" si="2"/>
        <v>-2.2685658764828087E-2</v>
      </c>
    </row>
    <row r="23" spans="1:21">
      <c r="A23" s="1" t="s">
        <v>21</v>
      </c>
      <c r="C23" s="7">
        <v>0</v>
      </c>
      <c r="D23" s="7"/>
      <c r="E23" s="7">
        <v>-881675280</v>
      </c>
      <c r="F23" s="7"/>
      <c r="G23" s="7">
        <v>0</v>
      </c>
      <c r="H23" s="7"/>
      <c r="I23" s="7">
        <f t="shared" si="0"/>
        <v>-881675280</v>
      </c>
      <c r="K23" s="9">
        <f t="shared" si="1"/>
        <v>3.131487899458699E-3</v>
      </c>
      <c r="M23" s="7">
        <v>0</v>
      </c>
      <c r="N23" s="7"/>
      <c r="O23" s="7">
        <v>-37898220948</v>
      </c>
      <c r="P23" s="7"/>
      <c r="Q23" s="7">
        <v>0</v>
      </c>
      <c r="R23" s="7"/>
      <c r="S23" s="7">
        <f t="shared" si="3"/>
        <v>-37898220948</v>
      </c>
      <c r="U23" s="9">
        <f t="shared" si="2"/>
        <v>-0.2352221311613196</v>
      </c>
    </row>
    <row r="24" spans="1:21">
      <c r="A24" s="1" t="s">
        <v>24</v>
      </c>
      <c r="C24" s="7">
        <v>0</v>
      </c>
      <c r="D24" s="7"/>
      <c r="E24" s="7">
        <v>-285572751</v>
      </c>
      <c r="F24" s="7"/>
      <c r="G24" s="7">
        <v>0</v>
      </c>
      <c r="H24" s="7"/>
      <c r="I24" s="7">
        <f t="shared" si="0"/>
        <v>-285572751</v>
      </c>
      <c r="K24" s="9">
        <f t="shared" si="1"/>
        <v>1.0142822810815702E-3</v>
      </c>
      <c r="M24" s="7">
        <v>0</v>
      </c>
      <c r="N24" s="7"/>
      <c r="O24" s="7">
        <v>-67632535</v>
      </c>
      <c r="P24" s="7"/>
      <c r="Q24" s="7">
        <v>0</v>
      </c>
      <c r="R24" s="7"/>
      <c r="S24" s="7">
        <f t="shared" si="3"/>
        <v>-67632535</v>
      </c>
      <c r="U24" s="9">
        <f t="shared" si="2"/>
        <v>-4.1977350441781315E-4</v>
      </c>
    </row>
    <row r="25" spans="1:21">
      <c r="A25" s="1" t="s">
        <v>33</v>
      </c>
      <c r="C25" s="7">
        <v>0</v>
      </c>
      <c r="D25" s="7"/>
      <c r="E25" s="7">
        <v>-1469261069</v>
      </c>
      <c r="F25" s="7"/>
      <c r="G25" s="7">
        <v>0</v>
      </c>
      <c r="H25" s="7"/>
      <c r="I25" s="7">
        <f t="shared" si="0"/>
        <v>-1469261069</v>
      </c>
      <c r="K25" s="9">
        <f t="shared" si="1"/>
        <v>5.2184442085290769E-3</v>
      </c>
      <c r="M25" s="7">
        <v>0</v>
      </c>
      <c r="N25" s="7"/>
      <c r="O25" s="7">
        <v>696438011</v>
      </c>
      <c r="P25" s="7"/>
      <c r="Q25" s="7">
        <v>0</v>
      </c>
      <c r="R25" s="7"/>
      <c r="S25" s="7">
        <f t="shared" si="3"/>
        <v>696438011</v>
      </c>
      <c r="U25" s="9">
        <f t="shared" si="2"/>
        <v>4.3225678955733588E-3</v>
      </c>
    </row>
    <row r="26" spans="1:21">
      <c r="A26" s="1" t="s">
        <v>40</v>
      </c>
      <c r="C26" s="7">
        <v>0</v>
      </c>
      <c r="D26" s="7"/>
      <c r="E26" s="7">
        <v>105464808</v>
      </c>
      <c r="F26" s="7"/>
      <c r="G26" s="7">
        <v>0</v>
      </c>
      <c r="H26" s="7"/>
      <c r="I26" s="7">
        <f t="shared" si="0"/>
        <v>105464808</v>
      </c>
      <c r="K26" s="9">
        <f t="shared" si="1"/>
        <v>-3.7458435952830043E-4</v>
      </c>
      <c r="M26" s="7">
        <v>0</v>
      </c>
      <c r="N26" s="7"/>
      <c r="O26" s="7">
        <v>105464808</v>
      </c>
      <c r="P26" s="7"/>
      <c r="Q26" s="7">
        <v>0</v>
      </c>
      <c r="R26" s="7"/>
      <c r="S26" s="7">
        <f t="shared" si="3"/>
        <v>105464808</v>
      </c>
      <c r="U26" s="9">
        <f t="shared" si="2"/>
        <v>6.5458631776720802E-4</v>
      </c>
    </row>
    <row r="27" spans="1:21">
      <c r="A27" s="1" t="s">
        <v>19</v>
      </c>
      <c r="C27" s="7">
        <v>0</v>
      </c>
      <c r="D27" s="7"/>
      <c r="E27" s="7">
        <v>-798463285</v>
      </c>
      <c r="F27" s="7"/>
      <c r="G27" s="7">
        <v>0</v>
      </c>
      <c r="H27" s="7"/>
      <c r="I27" s="7">
        <f t="shared" si="0"/>
        <v>-798463285</v>
      </c>
      <c r="K27" s="9">
        <f t="shared" si="1"/>
        <v>2.8359399110515406E-3</v>
      </c>
      <c r="M27" s="7">
        <v>0</v>
      </c>
      <c r="N27" s="7"/>
      <c r="O27" s="7">
        <v>2941097096</v>
      </c>
      <c r="P27" s="7"/>
      <c r="Q27" s="7">
        <v>0</v>
      </c>
      <c r="R27" s="7"/>
      <c r="S27" s="7">
        <f t="shared" si="3"/>
        <v>2941097096</v>
      </c>
      <c r="U27" s="9">
        <f t="shared" si="2"/>
        <v>1.825444861442756E-2</v>
      </c>
    </row>
    <row r="28" spans="1:21">
      <c r="A28" s="1" t="s">
        <v>17</v>
      </c>
      <c r="C28" s="7">
        <v>0</v>
      </c>
      <c r="D28" s="7"/>
      <c r="E28" s="7">
        <v>-182832037</v>
      </c>
      <c r="F28" s="7"/>
      <c r="G28" s="7">
        <v>0</v>
      </c>
      <c r="H28" s="7"/>
      <c r="I28" s="7">
        <f t="shared" si="0"/>
        <v>-182832037</v>
      </c>
      <c r="K28" s="9">
        <f t="shared" si="1"/>
        <v>6.4937321538479005E-4</v>
      </c>
      <c r="M28" s="7">
        <v>0</v>
      </c>
      <c r="N28" s="7"/>
      <c r="O28" s="7">
        <v>297397018</v>
      </c>
      <c r="P28" s="7"/>
      <c r="Q28" s="7">
        <v>0</v>
      </c>
      <c r="R28" s="7"/>
      <c r="S28" s="7">
        <f t="shared" si="3"/>
        <v>297397018</v>
      </c>
      <c r="U28" s="9">
        <f t="shared" si="2"/>
        <v>1.8458481328441623E-3</v>
      </c>
    </row>
    <row r="29" spans="1:21">
      <c r="A29" s="1" t="s">
        <v>44</v>
      </c>
      <c r="C29" s="7">
        <v>0</v>
      </c>
      <c r="D29" s="7"/>
      <c r="E29" s="7">
        <v>49340086</v>
      </c>
      <c r="F29" s="7"/>
      <c r="G29" s="7">
        <v>0</v>
      </c>
      <c r="H29" s="7"/>
      <c r="I29" s="7">
        <f t="shared" si="0"/>
        <v>49340086</v>
      </c>
      <c r="K29" s="9">
        <f t="shared" si="1"/>
        <v>-1.7524352306582934E-4</v>
      </c>
      <c r="M29" s="7">
        <v>0</v>
      </c>
      <c r="N29" s="7"/>
      <c r="O29" s="7">
        <v>49340086</v>
      </c>
      <c r="P29" s="7"/>
      <c r="Q29" s="7">
        <v>0</v>
      </c>
      <c r="R29" s="7"/>
      <c r="S29" s="7">
        <f t="shared" si="3"/>
        <v>49340086</v>
      </c>
      <c r="U29" s="9">
        <f t="shared" si="2"/>
        <v>3.0623812649483389E-4</v>
      </c>
    </row>
    <row r="30" spans="1:21">
      <c r="A30" s="1" t="s">
        <v>20</v>
      </c>
      <c r="C30" s="7">
        <v>0</v>
      </c>
      <c r="D30" s="7"/>
      <c r="E30" s="7">
        <v>2489130216</v>
      </c>
      <c r="F30" s="7"/>
      <c r="G30" s="7">
        <v>0</v>
      </c>
      <c r="H30" s="7"/>
      <c r="I30" s="7">
        <f t="shared" si="0"/>
        <v>2489130216</v>
      </c>
      <c r="K30" s="9">
        <f t="shared" si="1"/>
        <v>-8.8407618183204782E-3</v>
      </c>
      <c r="M30" s="7">
        <v>0</v>
      </c>
      <c r="N30" s="7"/>
      <c r="O30" s="7">
        <v>-1893055960</v>
      </c>
      <c r="P30" s="7"/>
      <c r="Q30" s="7">
        <v>0</v>
      </c>
      <c r="R30" s="7"/>
      <c r="S30" s="7">
        <f t="shared" si="3"/>
        <v>-1893055960</v>
      </c>
      <c r="U30" s="9">
        <f t="shared" si="2"/>
        <v>-1.1749592624144985E-2</v>
      </c>
    </row>
    <row r="31" spans="1:21">
      <c r="A31" s="1" t="s">
        <v>34</v>
      </c>
      <c r="C31" s="7">
        <v>0</v>
      </c>
      <c r="D31" s="7"/>
      <c r="E31" s="7">
        <v>-295244435</v>
      </c>
      <c r="F31" s="7"/>
      <c r="G31" s="7">
        <v>0</v>
      </c>
      <c r="H31" s="7"/>
      <c r="I31" s="7">
        <f t="shared" si="0"/>
        <v>-295244435</v>
      </c>
      <c r="K31" s="9">
        <f t="shared" si="1"/>
        <v>1.0486336597585228E-3</v>
      </c>
      <c r="M31" s="7">
        <v>0</v>
      </c>
      <c r="N31" s="7"/>
      <c r="O31" s="7">
        <v>5227455</v>
      </c>
      <c r="P31" s="7"/>
      <c r="Q31" s="7">
        <v>0</v>
      </c>
      <c r="R31" s="7"/>
      <c r="S31" s="7">
        <f t="shared" si="3"/>
        <v>5227455</v>
      </c>
      <c r="U31" s="9">
        <f t="shared" si="2"/>
        <v>3.2445140560477583E-5</v>
      </c>
    </row>
    <row r="32" spans="1:21">
      <c r="A32" s="1" t="s">
        <v>38</v>
      </c>
      <c r="C32" s="7">
        <v>0</v>
      </c>
      <c r="D32" s="7"/>
      <c r="E32" s="7">
        <v>-1345929630</v>
      </c>
      <c r="F32" s="7"/>
      <c r="G32" s="7">
        <v>0</v>
      </c>
      <c r="H32" s="7"/>
      <c r="I32" s="7">
        <f t="shared" si="0"/>
        <v>-1345929630</v>
      </c>
      <c r="K32" s="9">
        <f t="shared" si="1"/>
        <v>4.780402088474028E-3</v>
      </c>
      <c r="M32" s="7">
        <v>0</v>
      </c>
      <c r="N32" s="7"/>
      <c r="O32" s="7">
        <v>-1345929630</v>
      </c>
      <c r="P32" s="7"/>
      <c r="Q32" s="7">
        <v>0</v>
      </c>
      <c r="R32" s="7"/>
      <c r="S32" s="7">
        <f t="shared" si="3"/>
        <v>-1345929630</v>
      </c>
      <c r="U32" s="9">
        <f t="shared" si="2"/>
        <v>-8.3537545574015621E-3</v>
      </c>
    </row>
    <row r="33" spans="1:21">
      <c r="A33" s="1" t="s">
        <v>18</v>
      </c>
      <c r="C33" s="7">
        <v>0</v>
      </c>
      <c r="D33" s="7"/>
      <c r="E33" s="7">
        <v>15051434666</v>
      </c>
      <c r="F33" s="7"/>
      <c r="G33" s="7">
        <v>0</v>
      </c>
      <c r="H33" s="7"/>
      <c r="I33" s="7">
        <f t="shared" si="0"/>
        <v>15051434666</v>
      </c>
      <c r="K33" s="9">
        <f t="shared" si="1"/>
        <v>-5.3458894215648395E-2</v>
      </c>
      <c r="M33" s="7">
        <v>0</v>
      </c>
      <c r="N33" s="7"/>
      <c r="O33" s="7">
        <v>34443767229</v>
      </c>
      <c r="P33" s="7"/>
      <c r="Q33" s="7">
        <v>0</v>
      </c>
      <c r="R33" s="7"/>
      <c r="S33" s="7">
        <f t="shared" si="3"/>
        <v>34443767229</v>
      </c>
      <c r="U33" s="9">
        <f t="shared" si="2"/>
        <v>0.21378144224623194</v>
      </c>
    </row>
    <row r="34" spans="1:21">
      <c r="A34" s="1" t="s">
        <v>29</v>
      </c>
      <c r="C34" s="7">
        <v>0</v>
      </c>
      <c r="D34" s="7"/>
      <c r="E34" s="7">
        <v>-4522686851</v>
      </c>
      <c r="F34" s="7"/>
      <c r="G34" s="7">
        <v>0</v>
      </c>
      <c r="H34" s="7"/>
      <c r="I34" s="7">
        <f t="shared" si="0"/>
        <v>-4522686851</v>
      </c>
      <c r="K34" s="9">
        <f t="shared" si="1"/>
        <v>1.6063441346509645E-2</v>
      </c>
      <c r="M34" s="7">
        <v>0</v>
      </c>
      <c r="N34" s="7"/>
      <c r="O34" s="7">
        <v>-3672783390</v>
      </c>
      <c r="P34" s="7"/>
      <c r="Q34" s="7">
        <v>0</v>
      </c>
      <c r="R34" s="7"/>
      <c r="S34" s="7">
        <f t="shared" si="3"/>
        <v>-3672783390</v>
      </c>
      <c r="U34" s="9">
        <f t="shared" si="2"/>
        <v>-2.2795791324217492E-2</v>
      </c>
    </row>
    <row r="35" spans="1:21">
      <c r="A35" s="1" t="s">
        <v>45</v>
      </c>
      <c r="C35" s="7">
        <v>0</v>
      </c>
      <c r="D35" s="7"/>
      <c r="E35" s="7">
        <v>-208265840</v>
      </c>
      <c r="F35" s="7"/>
      <c r="G35" s="7">
        <v>0</v>
      </c>
      <c r="H35" s="7"/>
      <c r="I35" s="7">
        <f t="shared" si="0"/>
        <v>-208265840</v>
      </c>
      <c r="K35" s="9">
        <f t="shared" si="1"/>
        <v>7.3970765952585335E-4</v>
      </c>
      <c r="M35" s="7">
        <v>0</v>
      </c>
      <c r="N35" s="7"/>
      <c r="O35" s="7">
        <v>-208265840</v>
      </c>
      <c r="P35" s="7"/>
      <c r="Q35" s="7">
        <v>0</v>
      </c>
      <c r="R35" s="7"/>
      <c r="S35" s="7">
        <f t="shared" si="3"/>
        <v>-208265840</v>
      </c>
      <c r="U35" s="9">
        <f t="shared" si="2"/>
        <v>-1.2926394302286549E-3</v>
      </c>
    </row>
    <row r="36" spans="1:21">
      <c r="A36" s="1" t="s">
        <v>32</v>
      </c>
      <c r="C36" s="7">
        <v>0</v>
      </c>
      <c r="D36" s="7"/>
      <c r="E36" s="7">
        <v>-27565086024</v>
      </c>
      <c r="F36" s="7"/>
      <c r="G36" s="7">
        <v>0</v>
      </c>
      <c r="H36" s="7"/>
      <c r="I36" s="7">
        <f t="shared" si="0"/>
        <v>-27565086024</v>
      </c>
      <c r="K36" s="9">
        <f t="shared" si="1"/>
        <v>9.7904223119076331E-2</v>
      </c>
      <c r="M36" s="7">
        <v>0</v>
      </c>
      <c r="N36" s="7"/>
      <c r="O36" s="7">
        <v>-38808782012</v>
      </c>
      <c r="P36" s="7"/>
      <c r="Q36" s="7">
        <v>0</v>
      </c>
      <c r="R36" s="7"/>
      <c r="S36" s="7">
        <f t="shared" si="3"/>
        <v>-38808782012</v>
      </c>
      <c r="U36" s="9">
        <f t="shared" si="2"/>
        <v>-0.24087369233408493</v>
      </c>
    </row>
    <row r="37" spans="1:21">
      <c r="A37" s="1" t="s">
        <v>16</v>
      </c>
      <c r="C37" s="7">
        <v>0</v>
      </c>
      <c r="D37" s="7"/>
      <c r="E37" s="7">
        <v>3345972300</v>
      </c>
      <c r="F37" s="7"/>
      <c r="G37" s="7">
        <v>0</v>
      </c>
      <c r="H37" s="7"/>
      <c r="I37" s="7">
        <f t="shared" si="0"/>
        <v>3345972300</v>
      </c>
      <c r="K37" s="9">
        <f t="shared" si="1"/>
        <v>-1.1884048477999737E-2</v>
      </c>
      <c r="M37" s="7">
        <v>0</v>
      </c>
      <c r="N37" s="7"/>
      <c r="O37" s="7">
        <v>17773463523</v>
      </c>
      <c r="P37" s="7"/>
      <c r="Q37" s="7">
        <v>0</v>
      </c>
      <c r="R37" s="7"/>
      <c r="S37" s="7">
        <f t="shared" si="3"/>
        <v>17773463523</v>
      </c>
      <c r="U37" s="9">
        <f t="shared" si="2"/>
        <v>0.11031420112660099</v>
      </c>
    </row>
    <row r="38" spans="1:21">
      <c r="A38" s="1" t="s">
        <v>37</v>
      </c>
      <c r="C38" s="7">
        <v>0</v>
      </c>
      <c r="D38" s="7"/>
      <c r="E38" s="7">
        <v>3355102748</v>
      </c>
      <c r="F38" s="7"/>
      <c r="G38" s="7">
        <v>0</v>
      </c>
      <c r="H38" s="7"/>
      <c r="I38" s="7">
        <f t="shared" si="0"/>
        <v>3355102748</v>
      </c>
      <c r="K38" s="9">
        <f t="shared" si="1"/>
        <v>-1.1916477523111035E-2</v>
      </c>
      <c r="M38" s="7">
        <v>0</v>
      </c>
      <c r="N38" s="7"/>
      <c r="O38" s="7">
        <v>5896310242</v>
      </c>
      <c r="P38" s="7"/>
      <c r="Q38" s="7">
        <v>0</v>
      </c>
      <c r="R38" s="7"/>
      <c r="S38" s="7">
        <f t="shared" si="3"/>
        <v>5896310242</v>
      </c>
      <c r="U38" s="9">
        <f t="shared" si="2"/>
        <v>3.6596511034504092E-2</v>
      </c>
    </row>
    <row r="39" spans="1:21">
      <c r="A39" s="1" t="s">
        <v>41</v>
      </c>
      <c r="C39" s="7">
        <v>0</v>
      </c>
      <c r="D39" s="7"/>
      <c r="E39" s="7">
        <v>1308664010</v>
      </c>
      <c r="F39" s="7"/>
      <c r="G39" s="7">
        <v>0</v>
      </c>
      <c r="H39" s="7"/>
      <c r="I39" s="7">
        <f t="shared" si="0"/>
        <v>1308664010</v>
      </c>
      <c r="K39" s="9">
        <f t="shared" si="1"/>
        <v>-4.6480440188502248E-3</v>
      </c>
      <c r="M39" s="7">
        <v>0</v>
      </c>
      <c r="N39" s="7"/>
      <c r="O39" s="7">
        <v>1308664011</v>
      </c>
      <c r="P39" s="7"/>
      <c r="Q39" s="7">
        <v>0</v>
      </c>
      <c r="R39" s="7"/>
      <c r="S39" s="7">
        <f t="shared" si="3"/>
        <v>1308664011</v>
      </c>
      <c r="U39" s="9">
        <f t="shared" si="2"/>
        <v>8.1224587841183474E-3</v>
      </c>
    </row>
    <row r="40" spans="1:21">
      <c r="A40" s="1" t="s">
        <v>23</v>
      </c>
      <c r="C40" s="7">
        <v>0</v>
      </c>
      <c r="D40" s="7"/>
      <c r="E40" s="7">
        <v>103129606</v>
      </c>
      <c r="F40" s="7"/>
      <c r="G40" s="7">
        <v>0</v>
      </c>
      <c r="H40" s="7"/>
      <c r="I40" s="7">
        <f>C40+E40+G40</f>
        <v>103129606</v>
      </c>
      <c r="K40" s="9">
        <f t="shared" si="1"/>
        <v>-3.6629031185375101E-4</v>
      </c>
      <c r="M40" s="7">
        <v>0</v>
      </c>
      <c r="N40" s="7"/>
      <c r="O40" s="7">
        <v>-1378491864</v>
      </c>
      <c r="P40" s="7"/>
      <c r="Q40" s="7">
        <v>0</v>
      </c>
      <c r="R40" s="7"/>
      <c r="S40" s="7">
        <f t="shared" si="3"/>
        <v>-1378491864</v>
      </c>
      <c r="U40" s="9">
        <f t="shared" si="2"/>
        <v>-8.5558579249280474E-3</v>
      </c>
    </row>
    <row r="41" spans="1:21" ht="24.75" thickBot="1">
      <c r="C41" s="8">
        <f>SUM(C8:C40)</f>
        <v>0</v>
      </c>
      <c r="D41" s="7"/>
      <c r="E41" s="8">
        <f>SUM(E8:E40)</f>
        <v>-262202531104</v>
      </c>
      <c r="F41" s="7"/>
      <c r="G41" s="8">
        <f>SUM(G8:G40)</f>
        <v>-19349021483</v>
      </c>
      <c r="H41" s="7"/>
      <c r="I41" s="8">
        <f>SUM(I8:I40)</f>
        <v>-281551552587</v>
      </c>
      <c r="K41" s="13">
        <f>SUM(K8:K40)</f>
        <v>1</v>
      </c>
      <c r="M41" s="8">
        <f>SUM(M8:M40)</f>
        <v>104908941876</v>
      </c>
      <c r="N41" s="7"/>
      <c r="O41" s="8">
        <f>SUM(O8:O40)</f>
        <v>62041099883</v>
      </c>
      <c r="P41" s="7"/>
      <c r="Q41" s="8">
        <f>SUM(Q8:Q40)</f>
        <v>-5833310264</v>
      </c>
      <c r="R41" s="7"/>
      <c r="S41" s="8">
        <f>SUM(S8:S40)</f>
        <v>161116731495</v>
      </c>
      <c r="U41" s="13">
        <f>SUM(U8:U40)</f>
        <v>1</v>
      </c>
    </row>
    <row r="42" spans="1:21" ht="24.75" thickTop="1">
      <c r="C42" s="7"/>
      <c r="D42" s="7"/>
      <c r="E42" s="7"/>
      <c r="F42" s="7"/>
      <c r="G42" s="7"/>
      <c r="H42" s="7"/>
      <c r="I42" s="7"/>
      <c r="M42" s="7"/>
      <c r="N42" s="7"/>
      <c r="O42" s="7"/>
      <c r="P42" s="7"/>
      <c r="Q42" s="7"/>
      <c r="R42" s="7"/>
      <c r="S42" s="7"/>
    </row>
    <row r="43" spans="1:21">
      <c r="C43" s="7"/>
      <c r="D43" s="7"/>
      <c r="E43" s="7"/>
      <c r="F43" s="7"/>
      <c r="G43" s="7"/>
      <c r="H43" s="7"/>
      <c r="I43" s="7"/>
    </row>
    <row r="44" spans="1:21">
      <c r="C44" s="7"/>
      <c r="D44" s="7"/>
      <c r="E44" s="7"/>
      <c r="F44" s="7"/>
      <c r="G44" s="7"/>
      <c r="H44" s="7"/>
      <c r="I44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18"/>
  <sheetViews>
    <sheetView rightToLeft="1" workbookViewId="0">
      <selection activeCell="K10" sqref="K10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6" ht="24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6" ht="24.75">
      <c r="A3" s="2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6" ht="24.7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6" ht="24.75">
      <c r="A6" s="5" t="s">
        <v>91</v>
      </c>
      <c r="B6" s="5" t="s">
        <v>91</v>
      </c>
      <c r="C6" s="5" t="s">
        <v>91</v>
      </c>
      <c r="E6" s="5" t="s">
        <v>64</v>
      </c>
      <c r="F6" s="5" t="s">
        <v>64</v>
      </c>
      <c r="G6" s="5" t="s">
        <v>64</v>
      </c>
      <c r="I6" s="5" t="s">
        <v>65</v>
      </c>
      <c r="J6" s="5" t="s">
        <v>65</v>
      </c>
      <c r="K6" s="5" t="s">
        <v>65</v>
      </c>
    </row>
    <row r="7" spans="1:16" ht="24.75">
      <c r="A7" s="5" t="s">
        <v>92</v>
      </c>
      <c r="C7" s="5" t="s">
        <v>50</v>
      </c>
      <c r="E7" s="5" t="s">
        <v>93</v>
      </c>
      <c r="G7" s="5" t="s">
        <v>94</v>
      </c>
      <c r="I7" s="5" t="s">
        <v>93</v>
      </c>
      <c r="K7" s="5" t="s">
        <v>94</v>
      </c>
    </row>
    <row r="8" spans="1:16">
      <c r="A8" s="1" t="s">
        <v>56</v>
      </c>
      <c r="C8" s="3" t="s">
        <v>57</v>
      </c>
      <c r="D8" s="3"/>
      <c r="E8" s="7">
        <v>213958</v>
      </c>
      <c r="F8" s="7"/>
      <c r="G8" s="9">
        <f>E8/$E$10</f>
        <v>-2.4707812177757493E-6</v>
      </c>
      <c r="H8" s="7"/>
      <c r="I8" s="7">
        <v>3956799</v>
      </c>
      <c r="J8" s="3"/>
      <c r="K8" s="9">
        <f>I8/$I$10</f>
        <v>4.2961966633487281E-5</v>
      </c>
      <c r="L8" s="3"/>
      <c r="M8" s="3"/>
      <c r="N8" s="3"/>
      <c r="O8" s="3"/>
      <c r="P8" s="3"/>
    </row>
    <row r="9" spans="1:16">
      <c r="A9" s="1" t="s">
        <v>60</v>
      </c>
      <c r="C9" s="3" t="s">
        <v>61</v>
      </c>
      <c r="D9" s="3"/>
      <c r="E9" s="7">
        <v>-86595497450</v>
      </c>
      <c r="F9" s="7"/>
      <c r="G9" s="9">
        <f>E9/$E$10</f>
        <v>1.0000024707812178</v>
      </c>
      <c r="H9" s="7"/>
      <c r="I9" s="7">
        <v>92096086799</v>
      </c>
      <c r="J9" s="3"/>
      <c r="K9" s="9">
        <f>I9/$I$10</f>
        <v>0.99995703803336655</v>
      </c>
      <c r="L9" s="3"/>
      <c r="M9" s="3"/>
      <c r="N9" s="3"/>
      <c r="O9" s="3"/>
      <c r="P9" s="3"/>
    </row>
    <row r="10" spans="1:16" ht="24.75" thickBot="1">
      <c r="C10" s="3"/>
      <c r="D10" s="3"/>
      <c r="E10" s="8">
        <f>SUM(E8:E9)</f>
        <v>-86595283492</v>
      </c>
      <c r="F10" s="7"/>
      <c r="G10" s="10">
        <f>SUM(G8:G9)</f>
        <v>1</v>
      </c>
      <c r="H10" s="7"/>
      <c r="I10" s="8">
        <f>SUM(I8:I9)</f>
        <v>92100043598</v>
      </c>
      <c r="J10" s="3"/>
      <c r="K10" s="10">
        <f>SUM(K8:K9)</f>
        <v>1</v>
      </c>
      <c r="L10" s="3"/>
      <c r="M10" s="3"/>
      <c r="N10" s="3"/>
      <c r="O10" s="3"/>
      <c r="P10" s="3"/>
    </row>
    <row r="11" spans="1:16" ht="24.75" thickTop="1">
      <c r="C11" s="3"/>
      <c r="D11" s="3"/>
      <c r="E11" s="7"/>
      <c r="F11" s="7"/>
      <c r="G11" s="7"/>
      <c r="H11" s="7"/>
      <c r="I11" s="7"/>
      <c r="J11" s="3"/>
      <c r="K11" s="3"/>
      <c r="L11" s="3"/>
      <c r="M11" s="3"/>
      <c r="N11" s="3"/>
      <c r="O11" s="3"/>
      <c r="P11" s="3"/>
    </row>
    <row r="12" spans="1:16">
      <c r="C12" s="3"/>
      <c r="D12" s="3"/>
      <c r="E12" s="7"/>
      <c r="F12" s="7"/>
      <c r="G12" s="7"/>
      <c r="H12" s="7"/>
      <c r="I12" s="7"/>
      <c r="J12" s="3"/>
      <c r="K12" s="3"/>
      <c r="L12" s="3"/>
      <c r="M12" s="3"/>
      <c r="N12" s="3"/>
      <c r="O12" s="3"/>
      <c r="P12" s="3"/>
    </row>
    <row r="13" spans="1:16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3:16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3:16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G10" sqref="G10"/>
    </sheetView>
  </sheetViews>
  <sheetFormatPr defaultRowHeight="24"/>
  <cols>
    <col min="1" max="1" width="19.710937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" t="s">
        <v>0</v>
      </c>
      <c r="B2" s="2"/>
      <c r="C2" s="2"/>
      <c r="D2" s="2"/>
      <c r="E2" s="2"/>
      <c r="F2" s="2"/>
      <c r="G2" s="2"/>
    </row>
    <row r="3" spans="1:7" ht="24.75">
      <c r="A3" s="2" t="s">
        <v>62</v>
      </c>
      <c r="B3" s="2"/>
      <c r="C3" s="2"/>
      <c r="D3" s="2"/>
      <c r="E3" s="2"/>
      <c r="F3" s="2"/>
      <c r="G3" s="2"/>
    </row>
    <row r="4" spans="1:7" ht="24.75">
      <c r="A4" s="2" t="s">
        <v>2</v>
      </c>
      <c r="B4" s="2"/>
      <c r="C4" s="2"/>
      <c r="D4" s="2"/>
      <c r="E4" s="2"/>
      <c r="F4" s="2"/>
      <c r="G4" s="2"/>
    </row>
    <row r="6" spans="1:7" ht="24.75">
      <c r="A6" s="5" t="s">
        <v>66</v>
      </c>
      <c r="C6" s="5" t="s">
        <v>53</v>
      </c>
      <c r="E6" s="5" t="s">
        <v>90</v>
      </c>
      <c r="G6" s="5" t="s">
        <v>13</v>
      </c>
    </row>
    <row r="7" spans="1:7">
      <c r="A7" s="1" t="s">
        <v>95</v>
      </c>
      <c r="C7" s="14">
        <v>-281551552571</v>
      </c>
      <c r="E7" s="9">
        <f>C7/$C$9</f>
        <v>0.76478058478497646</v>
      </c>
      <c r="G7" s="9">
        <v>-3.5974201026647452E-2</v>
      </c>
    </row>
    <row r="8" spans="1:7">
      <c r="A8" s="1" t="s">
        <v>96</v>
      </c>
      <c r="C8" s="14">
        <v>-86595283492</v>
      </c>
      <c r="E8" s="9">
        <f>C8/$C$9</f>
        <v>0.23521941521502354</v>
      </c>
      <c r="G8" s="9">
        <v>-1.106438983502022E-2</v>
      </c>
    </row>
    <row r="9" spans="1:7" ht="24.75" thickBot="1">
      <c r="C9" s="15">
        <f>SUM(C7:C8)</f>
        <v>-368146836063</v>
      </c>
      <c r="E9" s="10">
        <f>SUM(E7:E8)</f>
        <v>1</v>
      </c>
      <c r="G9" s="10">
        <f>SUM(G7:G8)</f>
        <v>-4.7038590861667673E-2</v>
      </c>
    </row>
    <row r="10" spans="1:7" ht="24.75" thickTop="1">
      <c r="C10" s="14"/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2023-10-31T07:03:52Z</dcterms:created>
  <dcterms:modified xsi:type="dcterms:W3CDTF">2023-10-31T08:32:43Z</dcterms:modified>
</cp:coreProperties>
</file>