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EC91578C-24E8-4237-B66B-54A709C92F9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C9" i="15"/>
  <c r="K10" i="13"/>
  <c r="K9" i="13"/>
  <c r="K8" i="13"/>
  <c r="G10" i="13"/>
  <c r="G9" i="13"/>
  <c r="G8" i="13"/>
  <c r="I10" i="13"/>
  <c r="E10" i="13"/>
  <c r="U45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8" i="11"/>
  <c r="S45" i="11"/>
  <c r="Q45" i="11"/>
  <c r="O45" i="11"/>
  <c r="M45" i="11"/>
  <c r="K45" i="11"/>
  <c r="I45" i="11"/>
  <c r="G45" i="11"/>
  <c r="E45" i="11"/>
  <c r="C4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8" i="11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8" i="9"/>
  <c r="E30" i="10"/>
  <c r="Q30" i="10"/>
  <c r="O30" i="10"/>
  <c r="M30" i="10"/>
  <c r="I30" i="10"/>
  <c r="G3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8" i="10"/>
  <c r="O35" i="9"/>
  <c r="M35" i="9"/>
  <c r="G35" i="9"/>
  <c r="E35" i="9"/>
  <c r="S12" i="8"/>
  <c r="Q12" i="8"/>
  <c r="O12" i="8"/>
  <c r="M12" i="8"/>
  <c r="K12" i="8"/>
  <c r="I12" i="8"/>
  <c r="K10" i="7"/>
  <c r="M10" i="7"/>
  <c r="O10" i="7"/>
  <c r="Q10" i="7"/>
  <c r="S10" i="7"/>
  <c r="S10" i="6"/>
  <c r="K10" i="6"/>
  <c r="M10" i="6"/>
  <c r="O10" i="6"/>
  <c r="Q10" i="6"/>
  <c r="Y42" i="1"/>
  <c r="W42" i="1"/>
  <c r="U42" i="1"/>
  <c r="O42" i="1"/>
  <c r="K42" i="1"/>
  <c r="G42" i="1"/>
  <c r="E42" i="1"/>
  <c r="K12" i="11" l="1"/>
  <c r="K27" i="11"/>
  <c r="K34" i="11"/>
  <c r="K35" i="11"/>
  <c r="K11" i="11"/>
  <c r="K43" i="11"/>
  <c r="K18" i="11"/>
  <c r="K10" i="11"/>
  <c r="K19" i="11"/>
  <c r="K42" i="11"/>
  <c r="K26" i="11"/>
  <c r="K8" i="11"/>
  <c r="K41" i="11"/>
  <c r="K33" i="11"/>
  <c r="K25" i="11"/>
  <c r="K17" i="11"/>
  <c r="K9" i="11"/>
  <c r="K40" i="11"/>
  <c r="K32" i="11"/>
  <c r="K24" i="11"/>
  <c r="K16" i="11"/>
  <c r="K39" i="11"/>
  <c r="K31" i="11"/>
  <c r="K23" i="11"/>
  <c r="K15" i="11"/>
  <c r="K38" i="11"/>
  <c r="K30" i="11"/>
  <c r="K22" i="11"/>
  <c r="K14" i="11"/>
  <c r="K37" i="11"/>
  <c r="K29" i="11"/>
  <c r="K21" i="11"/>
  <c r="K13" i="11"/>
  <c r="K44" i="11"/>
  <c r="K36" i="11"/>
  <c r="K28" i="11"/>
  <c r="K20" i="11"/>
  <c r="Q35" i="9"/>
  <c r="I35" i="9"/>
</calcChain>
</file>

<file path=xl/sharedStrings.xml><?xml version="1.0" encoding="utf-8"?>
<sst xmlns="http://schemas.openxmlformats.org/spreadsheetml/2006/main" count="399" uniqueCount="106">
  <si>
    <t>صندوق سرمایه‌گذاری بخشی صنایع مفید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</si>
  <si>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</si>
  <si>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</si>
  <si>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</si>
  <si>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</si>
  <si>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</si>
  <si>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</si>
  <si>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</si>
  <si>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</si>
  <si>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</si>
  <si>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</si>
  <si>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</si>
  <si>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</si>
  <si>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</si>
  <si>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</si>
  <si>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</si>
  <si>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خاورمیانه</t>
  </si>
  <si>
    <t>پارس فولاد سبزوار</t>
  </si>
  <si>
    <t>0.00%</t>
  </si>
  <si>
    <t>پالایش نفت اصفهان</t>
  </si>
  <si>
    <t>پرتو بار فرابر خلیج فارس</t>
  </si>
  <si>
    <t>توسعه معادن کرومیت کاوندگان</t>
  </si>
  <si>
    <t>توسعه معدنی و صنعتی صبانور</t>
  </si>
  <si>
    <t>ح. گسترش سوخت سبززاگرس(س. عام)</t>
  </si>
  <si>
    <t>ح. مجتمع جهان فولاد سیرجان</t>
  </si>
  <si>
    <t>داروپخش‌ (هلدینگ‌</t>
  </si>
  <si>
    <t>سپنتا</t>
  </si>
  <si>
    <t>سرمایه گذاری شفادارو</t>
  </si>
  <si>
    <t>سیمان‌ تهران‌</t>
  </si>
  <si>
    <t>سیمان‌ کرمان‌</t>
  </si>
  <si>
    <t>شرکت آهن و فولاد ارفع</t>
  </si>
  <si>
    <t>صبا فولاد خلیج فارس</t>
  </si>
  <si>
    <t>صنایع فروآلیاژ ایران</t>
  </si>
  <si>
    <t>فروسیلیس‌ ایران‌</t>
  </si>
  <si>
    <t>فروسیلیسیم خمین</t>
  </si>
  <si>
    <t>فولاد  خوزستان</t>
  </si>
  <si>
    <t>فولاد آلیاژی ایران</t>
  </si>
  <si>
    <t>فولاد خراسان</t>
  </si>
  <si>
    <t>فولاد شاهرود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</si>
  <si>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</si>
  <si>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</si>
  <si>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</si>
  <si>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</si>
  <si>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مجتمع جهان فولاد سیرجان</t>
  </si>
  <si>
    <t>ملی‌ صنایع‌ مس‌ ایران‌</t>
  </si>
  <si>
    <t>مولد نیروگاهی تجارت فارس</t>
  </si>
  <si>
    <t>نوردوقطعات‌ فولادی‌</t>
  </si>
  <si>
    <t>کاشی‌ پارس‌</t>
  </si>
  <si>
    <t>کشت و دام قیام اصفهان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</si>
  <si>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</si>
  <si>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</si>
  <si>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</si>
  <si>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</si>
  <si>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</si>
  <si>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</si>
  <si>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</si>
  <si>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</si>
  <si>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</si>
  <si>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</si>
  <si>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</si>
  <si>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</si>
  <si>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1009-10-810-707075294</t>
  </si>
  <si>
    <t>سپرده کوتاه مدت</t>
  </si>
  <si>
    <t>1402/02/18</t>
  </si>
  <si>
    <t>بانک پاسارگاد هفت تیر</t>
  </si>
  <si>
    <t>207-8100-16555555-1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</si>
  <si>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</si>
  <si>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</si>
  <si>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</si>
  <si>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</si>
  <si>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</si>
  <si>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</si>
  <si>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</si>
  <si>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</si>
  <si>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</si>
  <si>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</si>
  <si>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</si>
  <si>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</si>
  <si>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</si>
  <si>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</si>
  <si>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</si>
  <si>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</si>
  <si>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1402/04/29</t>
  </si>
  <si>
    <t>1402/04/28</t>
  </si>
  <si>
    <t>1402/04/27</t>
  </si>
  <si>
    <t>بهای فروش</t>
  </si>
  <si>
    <t>ارزش دفتری</t>
  </si>
  <si>
    <t>سود و زیان ناشی از تغییر قیمت</t>
  </si>
  <si>
    <t>سود و زیان ناشی از فروش</t>
  </si>
  <si>
    <t>سیمان خوزستان</t>
  </si>
  <si>
    <t>بین المللی توسعه ص. معادن غدیر</t>
  </si>
  <si>
    <t>سیمان‌ شمال‌</t>
  </si>
  <si>
    <t>گروه‌بهمن‌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</si>
  <si>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</si>
  <si>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</si>
  <si>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</si>
  <si>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</si>
  <si>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</si>
  <si>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</si>
  <si>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</si>
  <si>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</si>
  <si>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</si>
  <si>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99.96%</t>
  </si>
  <si>
    <t>درآمد سپرده بانکی</t>
  </si>
  <si>
    <t>1402/09/01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</si>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</sst>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7" fontId="2" fillId="0" borderId="0" xfId="1" applyNumberFormat="1" applyFont="1"/>
    <xf numFmtId="37" fontId="2" fillId="0" borderId="2" xfId="1" applyNumberFormat="1" applyFont="1" applyBorder="1"/>
    <xf numFmtId="10" fontId="2" fillId="0" borderId="2" xfId="0" applyNumberFormat="1" applyFont="1" applyBorder="1" applyAlignment="1">
      <alignment horizontal="center"/>
    </xf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5"/>
  <sheetViews>
    <sheetView rightToLeft="1" topLeftCell="A31" workbookViewId="0">
      <selection activeCell="Y45" sqref="Y45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4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24.75">
      <c r="A6" s="5" t="s">
        <v>3</v>
      </c>
      <c r="C6" s="6" t="s">
        <v>104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24.75">
      <c r="A7" s="5" t="s">
        <v>3</v>
      </c>
      <c r="C7" s="5" t="s">
        <v>7</v>
      </c>
      <c r="E7" s="5" t="s">
        <v>8</v>
      </c>
      <c r="G7" s="5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24.75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6" t="s">
        <v>13</v>
      </c>
    </row>
    <row r="9" spans="1:25">
      <c r="A9" s="1" t="s">
        <v>15</v>
      </c>
      <c r="C9" s="8">
        <v>48888743</v>
      </c>
      <c r="D9" s="8"/>
      <c r="E9" s="8">
        <v>402114841539</v>
      </c>
      <c r="F9" s="8"/>
      <c r="G9" s="8">
        <v>377119354638.20398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48888743</v>
      </c>
      <c r="R9" s="8"/>
      <c r="S9" s="8">
        <v>8080</v>
      </c>
      <c r="T9" s="8"/>
      <c r="U9" s="8">
        <v>402114841539</v>
      </c>
      <c r="V9" s="8"/>
      <c r="W9" s="8">
        <v>392670668231.53198</v>
      </c>
      <c r="X9" s="8"/>
      <c r="Y9" s="10">
        <v>4.7460380786329762E-2</v>
      </c>
    </row>
    <row r="10" spans="1:25">
      <c r="A10" s="1" t="s">
        <v>16</v>
      </c>
      <c r="C10" s="8">
        <v>56100000</v>
      </c>
      <c r="D10" s="8"/>
      <c r="E10" s="8">
        <v>200105099412</v>
      </c>
      <c r="F10" s="8"/>
      <c r="G10" s="8">
        <v>212190410025</v>
      </c>
      <c r="H10" s="8"/>
      <c r="I10" s="8">
        <v>0</v>
      </c>
      <c r="J10" s="8"/>
      <c r="K10" s="8">
        <v>0</v>
      </c>
      <c r="L10" s="8"/>
      <c r="M10" s="8">
        <v>-27045575</v>
      </c>
      <c r="N10" s="8"/>
      <c r="O10" s="8">
        <v>100037796898</v>
      </c>
      <c r="P10" s="8"/>
      <c r="Q10" s="8">
        <v>29054425</v>
      </c>
      <c r="R10" s="8"/>
      <c r="S10" s="8">
        <v>3755</v>
      </c>
      <c r="T10" s="8"/>
      <c r="U10" s="8">
        <v>103635269215</v>
      </c>
      <c r="V10" s="8"/>
      <c r="W10" s="8">
        <v>108450224648.04401</v>
      </c>
      <c r="X10" s="8"/>
      <c r="Y10" s="10">
        <v>1.3107902816729553E-2</v>
      </c>
    </row>
    <row r="11" spans="1:25">
      <c r="A11" s="1" t="s">
        <v>17</v>
      </c>
      <c r="C11" s="8">
        <v>982978</v>
      </c>
      <c r="D11" s="8"/>
      <c r="E11" s="8">
        <v>36245056575</v>
      </c>
      <c r="F11" s="8"/>
      <c r="G11" s="8">
        <v>43364997486.342003</v>
      </c>
      <c r="H11" s="8"/>
      <c r="I11" s="8">
        <v>0</v>
      </c>
      <c r="J11" s="8"/>
      <c r="K11" s="8">
        <v>0</v>
      </c>
      <c r="L11" s="8"/>
      <c r="M11" s="8">
        <v>-982978</v>
      </c>
      <c r="N11" s="8"/>
      <c r="O11" s="8">
        <v>43389371502</v>
      </c>
      <c r="P11" s="8"/>
      <c r="Q11" s="8">
        <v>0</v>
      </c>
      <c r="R11" s="8"/>
      <c r="S11" s="8">
        <v>0</v>
      </c>
      <c r="T11" s="8"/>
      <c r="U11" s="8">
        <v>0</v>
      </c>
      <c r="V11" s="8"/>
      <c r="W11" s="8">
        <v>0</v>
      </c>
      <c r="X11" s="8"/>
      <c r="Y11" s="10">
        <v>0</v>
      </c>
    </row>
    <row r="12" spans="1:25">
      <c r="A12" s="1" t="s">
        <v>19</v>
      </c>
      <c r="C12" s="8">
        <v>1868006</v>
      </c>
      <c r="D12" s="8"/>
      <c r="E12" s="8">
        <v>12396825573</v>
      </c>
      <c r="F12" s="8"/>
      <c r="G12" s="8">
        <v>15375060496.403999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1868006</v>
      </c>
      <c r="R12" s="8"/>
      <c r="S12" s="8">
        <v>8760</v>
      </c>
      <c r="T12" s="8"/>
      <c r="U12" s="8">
        <v>12396825573</v>
      </c>
      <c r="V12" s="8"/>
      <c r="W12" s="8">
        <v>16266368351.268</v>
      </c>
      <c r="X12" s="8"/>
      <c r="Y12" s="10">
        <v>1.9660445722589092E-3</v>
      </c>
    </row>
    <row r="13" spans="1:25">
      <c r="A13" s="1" t="s">
        <v>20</v>
      </c>
      <c r="C13" s="8">
        <v>1800000</v>
      </c>
      <c r="D13" s="8"/>
      <c r="E13" s="8">
        <v>9098253720</v>
      </c>
      <c r="F13" s="8"/>
      <c r="G13" s="8">
        <v>8892771300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1800000</v>
      </c>
      <c r="R13" s="8"/>
      <c r="S13" s="8">
        <v>5360</v>
      </c>
      <c r="T13" s="8"/>
      <c r="U13" s="8">
        <v>9098253720</v>
      </c>
      <c r="V13" s="8"/>
      <c r="W13" s="8">
        <v>9590594400</v>
      </c>
      <c r="X13" s="8"/>
      <c r="Y13" s="10">
        <v>1.1591730654117922E-3</v>
      </c>
    </row>
    <row r="14" spans="1:25">
      <c r="A14" s="1" t="s">
        <v>21</v>
      </c>
      <c r="C14" s="8">
        <v>885000</v>
      </c>
      <c r="D14" s="8"/>
      <c r="E14" s="8">
        <v>5904766662</v>
      </c>
      <c r="F14" s="8"/>
      <c r="G14" s="8">
        <v>6070166325</v>
      </c>
      <c r="H14" s="8"/>
      <c r="I14" s="8">
        <v>0</v>
      </c>
      <c r="J14" s="8"/>
      <c r="K14" s="8">
        <v>0</v>
      </c>
      <c r="L14" s="8"/>
      <c r="M14" s="8">
        <v>-885000</v>
      </c>
      <c r="N14" s="8"/>
      <c r="O14" s="8">
        <v>7130246149</v>
      </c>
      <c r="P14" s="8"/>
      <c r="Q14" s="8">
        <v>0</v>
      </c>
      <c r="R14" s="8"/>
      <c r="S14" s="8">
        <v>0</v>
      </c>
      <c r="T14" s="8"/>
      <c r="U14" s="8">
        <v>0</v>
      </c>
      <c r="V14" s="8"/>
      <c r="W14" s="8">
        <v>0</v>
      </c>
      <c r="X14" s="8"/>
      <c r="Y14" s="10">
        <v>0</v>
      </c>
    </row>
    <row r="15" spans="1:25">
      <c r="A15" s="1" t="s">
        <v>22</v>
      </c>
      <c r="C15" s="8">
        <v>29713228</v>
      </c>
      <c r="D15" s="8"/>
      <c r="E15" s="8">
        <v>549668447814</v>
      </c>
      <c r="F15" s="8"/>
      <c r="G15" s="8">
        <v>548491584828.43799</v>
      </c>
      <c r="H15" s="8"/>
      <c r="I15" s="8">
        <v>8000000</v>
      </c>
      <c r="J15" s="8"/>
      <c r="K15" s="8">
        <v>148107316160</v>
      </c>
      <c r="L15" s="8"/>
      <c r="M15" s="8">
        <v>0</v>
      </c>
      <c r="N15" s="8"/>
      <c r="O15" s="8">
        <v>0</v>
      </c>
      <c r="P15" s="8"/>
      <c r="Q15" s="8">
        <v>37713228</v>
      </c>
      <c r="R15" s="8"/>
      <c r="S15" s="8">
        <v>18560</v>
      </c>
      <c r="T15" s="8"/>
      <c r="U15" s="8">
        <v>697775763974</v>
      </c>
      <c r="V15" s="8"/>
      <c r="W15" s="8">
        <v>695792764485.50403</v>
      </c>
      <c r="X15" s="8"/>
      <c r="Y15" s="10">
        <v>8.4097418581272385E-2</v>
      </c>
    </row>
    <row r="16" spans="1:25">
      <c r="A16" s="1" t="s">
        <v>23</v>
      </c>
      <c r="C16" s="8">
        <v>20000000</v>
      </c>
      <c r="D16" s="8"/>
      <c r="E16" s="8">
        <v>30308099840</v>
      </c>
      <c r="F16" s="8"/>
      <c r="G16" s="8">
        <v>30099834000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20000000</v>
      </c>
      <c r="R16" s="8"/>
      <c r="S16" s="8">
        <v>1514</v>
      </c>
      <c r="T16" s="8"/>
      <c r="U16" s="8">
        <v>30308099840</v>
      </c>
      <c r="V16" s="8"/>
      <c r="W16" s="8">
        <v>30099834000</v>
      </c>
      <c r="X16" s="8"/>
      <c r="Y16" s="10">
        <v>3.6380348694723332E-3</v>
      </c>
    </row>
    <row r="17" spans="1:25">
      <c r="A17" s="1" t="s">
        <v>24</v>
      </c>
      <c r="C17" s="8">
        <v>5950611</v>
      </c>
      <c r="D17" s="8"/>
      <c r="E17" s="8">
        <v>14573046339</v>
      </c>
      <c r="F17" s="8"/>
      <c r="G17" s="8">
        <v>13321041354.9666</v>
      </c>
      <c r="H17" s="8"/>
      <c r="I17" s="8">
        <v>0</v>
      </c>
      <c r="J17" s="8"/>
      <c r="K17" s="8">
        <v>0</v>
      </c>
      <c r="L17" s="8"/>
      <c r="M17" s="8">
        <v>-5950611</v>
      </c>
      <c r="N17" s="8"/>
      <c r="O17" s="8">
        <v>11054583071</v>
      </c>
      <c r="P17" s="8"/>
      <c r="Q17" s="8">
        <v>0</v>
      </c>
      <c r="R17" s="8"/>
      <c r="S17" s="8">
        <v>0</v>
      </c>
      <c r="T17" s="8"/>
      <c r="U17" s="8">
        <v>0</v>
      </c>
      <c r="V17" s="8"/>
      <c r="W17" s="8">
        <v>0</v>
      </c>
      <c r="X17" s="8"/>
      <c r="Y17" s="10">
        <v>0</v>
      </c>
    </row>
    <row r="18" spans="1:25">
      <c r="A18" s="1" t="s">
        <v>25</v>
      </c>
      <c r="C18" s="8">
        <v>4053668</v>
      </c>
      <c r="D18" s="8"/>
      <c r="E18" s="8">
        <v>75223143862</v>
      </c>
      <c r="F18" s="8"/>
      <c r="G18" s="8">
        <v>77609107488.203995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4053668</v>
      </c>
      <c r="R18" s="8"/>
      <c r="S18" s="8">
        <v>19940</v>
      </c>
      <c r="T18" s="8"/>
      <c r="U18" s="8">
        <v>75223143862</v>
      </c>
      <c r="V18" s="8"/>
      <c r="W18" s="8">
        <v>80349200587.475998</v>
      </c>
      <c r="X18" s="8"/>
      <c r="Y18" s="10">
        <v>9.7114553346528271E-3</v>
      </c>
    </row>
    <row r="19" spans="1:25">
      <c r="A19" s="1" t="s">
        <v>26</v>
      </c>
      <c r="C19" s="8">
        <v>1013777</v>
      </c>
      <c r="D19" s="8"/>
      <c r="E19" s="8">
        <v>50899696616</v>
      </c>
      <c r="F19" s="8"/>
      <c r="G19" s="8">
        <v>50377173892.231499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1013777</v>
      </c>
      <c r="R19" s="8"/>
      <c r="S19" s="8">
        <v>57470</v>
      </c>
      <c r="T19" s="8"/>
      <c r="U19" s="8">
        <v>50899696616</v>
      </c>
      <c r="V19" s="8"/>
      <c r="W19" s="8">
        <v>57915106693.069504</v>
      </c>
      <c r="X19" s="8"/>
      <c r="Y19" s="10">
        <v>6.9999448375229366E-3</v>
      </c>
    </row>
    <row r="20" spans="1:25">
      <c r="A20" s="1" t="s">
        <v>27</v>
      </c>
      <c r="C20" s="8">
        <v>3935776</v>
      </c>
      <c r="D20" s="8"/>
      <c r="E20" s="8">
        <v>89751541210</v>
      </c>
      <c r="F20" s="8"/>
      <c r="G20" s="8">
        <v>78716645631.936005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3935776</v>
      </c>
      <c r="R20" s="8"/>
      <c r="S20" s="8">
        <v>21730</v>
      </c>
      <c r="T20" s="8"/>
      <c r="U20" s="8">
        <v>89751541210</v>
      </c>
      <c r="V20" s="8"/>
      <c r="W20" s="8">
        <v>85015542225.744003</v>
      </c>
      <c r="X20" s="8"/>
      <c r="Y20" s="10">
        <v>1.0275455574417926E-2</v>
      </c>
    </row>
    <row r="21" spans="1:25">
      <c r="A21" s="1" t="s">
        <v>28</v>
      </c>
      <c r="C21" s="8">
        <v>17769877</v>
      </c>
      <c r="D21" s="8"/>
      <c r="E21" s="8">
        <v>88621185926</v>
      </c>
      <c r="F21" s="8"/>
      <c r="G21" s="8">
        <v>92913409179.531006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17769877</v>
      </c>
      <c r="R21" s="8"/>
      <c r="S21" s="8">
        <v>6140</v>
      </c>
      <c r="T21" s="8"/>
      <c r="U21" s="8">
        <v>88621185926</v>
      </c>
      <c r="V21" s="8"/>
      <c r="W21" s="8">
        <v>108457857863.55901</v>
      </c>
      <c r="X21" s="8"/>
      <c r="Y21" s="10">
        <v>1.3108825409997336E-2</v>
      </c>
    </row>
    <row r="22" spans="1:25">
      <c r="A22" s="1" t="s">
        <v>29</v>
      </c>
      <c r="C22" s="8">
        <v>834705</v>
      </c>
      <c r="D22" s="8"/>
      <c r="E22" s="8">
        <v>23401021108</v>
      </c>
      <c r="F22" s="8"/>
      <c r="G22" s="8">
        <v>24427501594.560001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834705</v>
      </c>
      <c r="R22" s="8"/>
      <c r="S22" s="8">
        <v>32300</v>
      </c>
      <c r="T22" s="8"/>
      <c r="U22" s="8">
        <v>23401021108</v>
      </c>
      <c r="V22" s="8"/>
      <c r="W22" s="8">
        <v>26800553719.575001</v>
      </c>
      <c r="X22" s="8"/>
      <c r="Y22" s="10">
        <v>3.2392653379078535E-3</v>
      </c>
    </row>
    <row r="23" spans="1:25">
      <c r="A23" s="1" t="s">
        <v>30</v>
      </c>
      <c r="C23" s="8">
        <v>17739053</v>
      </c>
      <c r="D23" s="8"/>
      <c r="E23" s="8">
        <v>499014393295</v>
      </c>
      <c r="F23" s="8"/>
      <c r="G23" s="8">
        <v>439955965584.51801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17739053</v>
      </c>
      <c r="R23" s="8"/>
      <c r="S23" s="8">
        <v>25200</v>
      </c>
      <c r="T23" s="8"/>
      <c r="U23" s="8">
        <v>499014393295</v>
      </c>
      <c r="V23" s="8"/>
      <c r="W23" s="8">
        <v>444364341993.17999</v>
      </c>
      <c r="X23" s="8"/>
      <c r="Y23" s="10">
        <v>5.3708368322606621E-2</v>
      </c>
    </row>
    <row r="24" spans="1:25">
      <c r="A24" s="1" t="s">
        <v>31</v>
      </c>
      <c r="C24" s="8">
        <v>12837776</v>
      </c>
      <c r="D24" s="8"/>
      <c r="E24" s="8">
        <v>60792815284</v>
      </c>
      <c r="F24" s="8"/>
      <c r="G24" s="8">
        <v>89904001235.076004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12837776</v>
      </c>
      <c r="R24" s="8"/>
      <c r="S24" s="8">
        <v>6510</v>
      </c>
      <c r="T24" s="8"/>
      <c r="U24" s="8">
        <v>60792815284</v>
      </c>
      <c r="V24" s="8"/>
      <c r="W24" s="8">
        <v>83076656925.528</v>
      </c>
      <c r="X24" s="8"/>
      <c r="Y24" s="10">
        <v>1.0041111015238857E-2</v>
      </c>
    </row>
    <row r="25" spans="1:25">
      <c r="A25" s="1" t="s">
        <v>32</v>
      </c>
      <c r="C25" s="8">
        <v>2074938</v>
      </c>
      <c r="D25" s="8"/>
      <c r="E25" s="8">
        <v>89760564159</v>
      </c>
      <c r="F25" s="8"/>
      <c r="G25" s="8">
        <v>84978795298.679993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2074938</v>
      </c>
      <c r="R25" s="8"/>
      <c r="S25" s="8">
        <v>45600</v>
      </c>
      <c r="T25" s="8"/>
      <c r="U25" s="8">
        <v>89760564159</v>
      </c>
      <c r="V25" s="8"/>
      <c r="W25" s="8">
        <v>94054200621.839996</v>
      </c>
      <c r="X25" s="8"/>
      <c r="Y25" s="10">
        <v>1.1367918556713645E-2</v>
      </c>
    </row>
    <row r="26" spans="1:25">
      <c r="A26" s="1" t="s">
        <v>33</v>
      </c>
      <c r="C26" s="8">
        <v>1401376</v>
      </c>
      <c r="D26" s="8"/>
      <c r="E26" s="8">
        <v>5451723682</v>
      </c>
      <c r="F26" s="8"/>
      <c r="G26" s="8">
        <v>4868667155.7360001</v>
      </c>
      <c r="H26" s="8"/>
      <c r="I26" s="8">
        <v>0</v>
      </c>
      <c r="J26" s="8"/>
      <c r="K26" s="8">
        <v>0</v>
      </c>
      <c r="L26" s="8"/>
      <c r="M26" s="8">
        <v>-1401376</v>
      </c>
      <c r="N26" s="8"/>
      <c r="O26" s="8">
        <v>4759248751</v>
      </c>
      <c r="P26" s="8"/>
      <c r="Q26" s="8">
        <v>0</v>
      </c>
      <c r="R26" s="8"/>
      <c r="S26" s="8">
        <v>0</v>
      </c>
      <c r="T26" s="8"/>
      <c r="U26" s="8">
        <v>0</v>
      </c>
      <c r="V26" s="8"/>
      <c r="W26" s="8">
        <v>0</v>
      </c>
      <c r="X26" s="8"/>
      <c r="Y26" s="10">
        <v>0</v>
      </c>
    </row>
    <row r="27" spans="1:25">
      <c r="A27" s="1" t="s">
        <v>34</v>
      </c>
      <c r="C27" s="8">
        <v>2851018</v>
      </c>
      <c r="D27" s="8"/>
      <c r="E27" s="8">
        <v>39776873818</v>
      </c>
      <c r="F27" s="8"/>
      <c r="G27" s="8">
        <v>38514799879.011002</v>
      </c>
      <c r="H27" s="8"/>
      <c r="I27" s="8">
        <v>0</v>
      </c>
      <c r="J27" s="8"/>
      <c r="K27" s="8">
        <v>0</v>
      </c>
      <c r="L27" s="8"/>
      <c r="M27" s="8">
        <v>-2851018</v>
      </c>
      <c r="N27" s="8"/>
      <c r="O27" s="8">
        <v>40244914649</v>
      </c>
      <c r="P27" s="8"/>
      <c r="Q27" s="8">
        <v>0</v>
      </c>
      <c r="R27" s="8"/>
      <c r="S27" s="8">
        <v>0</v>
      </c>
      <c r="T27" s="8"/>
      <c r="U27" s="8">
        <v>0</v>
      </c>
      <c r="V27" s="8"/>
      <c r="W27" s="8">
        <v>0</v>
      </c>
      <c r="X27" s="8"/>
      <c r="Y27" s="10">
        <v>0</v>
      </c>
    </row>
    <row r="28" spans="1:25">
      <c r="A28" s="1" t="s">
        <v>35</v>
      </c>
      <c r="C28" s="8">
        <v>198141594</v>
      </c>
      <c r="D28" s="8"/>
      <c r="E28" s="8">
        <v>684069426902</v>
      </c>
      <c r="F28" s="8"/>
      <c r="G28" s="8">
        <v>600539124471.36902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198141594</v>
      </c>
      <c r="R28" s="8"/>
      <c r="S28" s="8">
        <v>3557</v>
      </c>
      <c r="T28" s="8"/>
      <c r="U28" s="8">
        <v>684069426902</v>
      </c>
      <c r="V28" s="8"/>
      <c r="W28" s="8">
        <v>700596151441.34497</v>
      </c>
      <c r="X28" s="8"/>
      <c r="Y28" s="10">
        <v>8.4677982887272144E-2</v>
      </c>
    </row>
    <row r="29" spans="1:25">
      <c r="A29" s="1" t="s">
        <v>36</v>
      </c>
      <c r="C29" s="8">
        <v>3857361</v>
      </c>
      <c r="D29" s="8"/>
      <c r="E29" s="8">
        <v>61557302067</v>
      </c>
      <c r="F29" s="8"/>
      <c r="G29" s="8">
        <v>57439457336.709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3857361</v>
      </c>
      <c r="R29" s="8"/>
      <c r="S29" s="8">
        <v>16010</v>
      </c>
      <c r="T29" s="8"/>
      <c r="U29" s="8">
        <v>61557302067</v>
      </c>
      <c r="V29" s="8"/>
      <c r="W29" s="8">
        <v>61388899329.820503</v>
      </c>
      <c r="X29" s="8"/>
      <c r="Y29" s="10">
        <v>7.4198069119056848E-3</v>
      </c>
    </row>
    <row r="30" spans="1:25">
      <c r="A30" s="1" t="s">
        <v>37</v>
      </c>
      <c r="C30" s="8">
        <v>23580762</v>
      </c>
      <c r="D30" s="8"/>
      <c r="E30" s="8">
        <v>306089217306</v>
      </c>
      <c r="F30" s="8"/>
      <c r="G30" s="8">
        <v>275190958912.01398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23580762</v>
      </c>
      <c r="R30" s="8"/>
      <c r="S30" s="8">
        <v>12380</v>
      </c>
      <c r="T30" s="8"/>
      <c r="U30" s="8">
        <v>306089217306</v>
      </c>
      <c r="V30" s="8"/>
      <c r="W30" s="8">
        <v>290192851050.31799</v>
      </c>
      <c r="X30" s="8"/>
      <c r="Y30" s="10">
        <v>3.507433665556587E-2</v>
      </c>
    </row>
    <row r="31" spans="1:25">
      <c r="A31" s="1" t="s">
        <v>38</v>
      </c>
      <c r="C31" s="8">
        <v>15528184</v>
      </c>
      <c r="D31" s="8"/>
      <c r="E31" s="8">
        <v>62097253481</v>
      </c>
      <c r="F31" s="8"/>
      <c r="G31" s="8">
        <v>62082752629.514397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15528184</v>
      </c>
      <c r="R31" s="8"/>
      <c r="S31" s="8">
        <v>4650</v>
      </c>
      <c r="T31" s="8"/>
      <c r="U31" s="8">
        <v>62097253481</v>
      </c>
      <c r="V31" s="8"/>
      <c r="W31" s="8">
        <v>71776429569.179993</v>
      </c>
      <c r="X31" s="8"/>
      <c r="Y31" s="10">
        <v>8.6753021155831569E-3</v>
      </c>
    </row>
    <row r="32" spans="1:25">
      <c r="A32" s="1" t="s">
        <v>39</v>
      </c>
      <c r="C32" s="8">
        <v>354199017</v>
      </c>
      <c r="D32" s="8"/>
      <c r="E32" s="8">
        <v>1798719596269</v>
      </c>
      <c r="F32" s="8"/>
      <c r="G32" s="8">
        <v>1869606039427.3899</v>
      </c>
      <c r="H32" s="8"/>
      <c r="I32" s="8">
        <v>0</v>
      </c>
      <c r="J32" s="8"/>
      <c r="K32" s="8">
        <v>0</v>
      </c>
      <c r="L32" s="8"/>
      <c r="M32" s="8">
        <v>-11300000</v>
      </c>
      <c r="N32" s="8"/>
      <c r="O32" s="8">
        <v>64081361964</v>
      </c>
      <c r="P32" s="8"/>
      <c r="Q32" s="8">
        <v>342899017</v>
      </c>
      <c r="R32" s="8"/>
      <c r="S32" s="8">
        <v>6340</v>
      </c>
      <c r="T32" s="8"/>
      <c r="U32" s="8">
        <v>1741335102062</v>
      </c>
      <c r="V32" s="8"/>
      <c r="W32" s="8">
        <v>2161044588161.71</v>
      </c>
      <c r="X32" s="8"/>
      <c r="Y32" s="10">
        <v>0.26119597756641377</v>
      </c>
    </row>
    <row r="33" spans="1:25">
      <c r="A33" s="1" t="s">
        <v>40</v>
      </c>
      <c r="C33" s="8">
        <v>9181463</v>
      </c>
      <c r="D33" s="8"/>
      <c r="E33" s="8">
        <v>42462243657</v>
      </c>
      <c r="F33" s="8"/>
      <c r="G33" s="8">
        <v>61606124742.262497</v>
      </c>
      <c r="H33" s="8"/>
      <c r="I33" s="8">
        <v>6558188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15739651</v>
      </c>
      <c r="R33" s="8"/>
      <c r="S33" s="8">
        <v>3760</v>
      </c>
      <c r="T33" s="8"/>
      <c r="U33" s="8">
        <v>42462243657</v>
      </c>
      <c r="V33" s="8"/>
      <c r="W33" s="8">
        <v>58828960287.828003</v>
      </c>
      <c r="X33" s="8"/>
      <c r="Y33" s="10">
        <v>7.1103983118950562E-3</v>
      </c>
    </row>
    <row r="34" spans="1:25">
      <c r="A34" s="1" t="s">
        <v>41</v>
      </c>
      <c r="C34" s="8">
        <v>49518000</v>
      </c>
      <c r="D34" s="8"/>
      <c r="E34" s="8">
        <v>547778406098</v>
      </c>
      <c r="F34" s="8"/>
      <c r="G34" s="8">
        <v>544902682653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49518000</v>
      </c>
      <c r="R34" s="8"/>
      <c r="S34" s="8">
        <v>12220</v>
      </c>
      <c r="T34" s="8"/>
      <c r="U34" s="8">
        <v>547778406098</v>
      </c>
      <c r="V34" s="8"/>
      <c r="W34" s="8">
        <v>601509555738</v>
      </c>
      <c r="X34" s="8"/>
      <c r="Y34" s="10">
        <v>7.2701820817206358E-2</v>
      </c>
    </row>
    <row r="35" spans="1:25">
      <c r="A35" s="1" t="s">
        <v>42</v>
      </c>
      <c r="C35" s="8">
        <v>5912222</v>
      </c>
      <c r="D35" s="8"/>
      <c r="E35" s="8">
        <v>44498032495</v>
      </c>
      <c r="F35" s="8"/>
      <c r="G35" s="8">
        <v>44959388735.114998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5912222</v>
      </c>
      <c r="R35" s="8"/>
      <c r="S35" s="8">
        <v>8440</v>
      </c>
      <c r="T35" s="8"/>
      <c r="U35" s="8">
        <v>44498032495</v>
      </c>
      <c r="V35" s="8"/>
      <c r="W35" s="8">
        <v>49602253715.603996</v>
      </c>
      <c r="X35" s="8"/>
      <c r="Y35" s="10">
        <v>5.9952067716313963E-3</v>
      </c>
    </row>
    <row r="36" spans="1:25">
      <c r="A36" s="1" t="s">
        <v>43</v>
      </c>
      <c r="C36" s="8">
        <v>9577744</v>
      </c>
      <c r="D36" s="8"/>
      <c r="E36" s="8">
        <v>33052139879</v>
      </c>
      <c r="F36" s="8"/>
      <c r="G36" s="8">
        <v>30961499888.246399</v>
      </c>
      <c r="H36" s="8"/>
      <c r="I36" s="8">
        <v>122916</v>
      </c>
      <c r="J36" s="8"/>
      <c r="K36" s="8">
        <v>402572935</v>
      </c>
      <c r="L36" s="8"/>
      <c r="M36" s="8">
        <v>-9700660</v>
      </c>
      <c r="N36" s="8"/>
      <c r="O36" s="8">
        <v>31333775588</v>
      </c>
      <c r="P36" s="8"/>
      <c r="Q36" s="8">
        <v>0</v>
      </c>
      <c r="R36" s="8"/>
      <c r="S36" s="8">
        <v>0</v>
      </c>
      <c r="T36" s="8"/>
      <c r="U36" s="8">
        <v>0</v>
      </c>
      <c r="V36" s="8"/>
      <c r="W36" s="8">
        <v>0</v>
      </c>
      <c r="X36" s="8"/>
      <c r="Y36" s="10">
        <v>0</v>
      </c>
    </row>
    <row r="37" spans="1:25">
      <c r="A37" s="1" t="s">
        <v>44</v>
      </c>
      <c r="C37" s="8">
        <v>244903578</v>
      </c>
      <c r="D37" s="8"/>
      <c r="E37" s="8">
        <v>1668477882103</v>
      </c>
      <c r="F37" s="8"/>
      <c r="G37" s="8">
        <v>1682214635822.3201</v>
      </c>
      <c r="H37" s="8"/>
      <c r="I37" s="8">
        <v>0</v>
      </c>
      <c r="J37" s="8"/>
      <c r="K37" s="8">
        <v>0</v>
      </c>
      <c r="L37" s="8"/>
      <c r="M37" s="8">
        <v>-12449924</v>
      </c>
      <c r="N37" s="8"/>
      <c r="O37" s="8">
        <v>90620804160</v>
      </c>
      <c r="P37" s="8"/>
      <c r="Q37" s="8">
        <v>232453654</v>
      </c>
      <c r="R37" s="8"/>
      <c r="S37" s="8">
        <v>7780</v>
      </c>
      <c r="T37" s="8"/>
      <c r="U37" s="8">
        <v>1583659101621</v>
      </c>
      <c r="V37" s="8"/>
      <c r="W37" s="8">
        <v>1797728916022.6899</v>
      </c>
      <c r="X37" s="8"/>
      <c r="Y37" s="10">
        <v>0.21728360635973096</v>
      </c>
    </row>
    <row r="38" spans="1:25">
      <c r="A38" s="1" t="s">
        <v>45</v>
      </c>
      <c r="C38" s="8">
        <v>5298989</v>
      </c>
      <c r="D38" s="8"/>
      <c r="E38" s="8">
        <v>35010386983</v>
      </c>
      <c r="F38" s="8"/>
      <c r="G38" s="8">
        <v>27127419079.567501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5298989</v>
      </c>
      <c r="R38" s="8"/>
      <c r="S38" s="8">
        <v>5560</v>
      </c>
      <c r="T38" s="8"/>
      <c r="U38" s="8">
        <v>35010386983</v>
      </c>
      <c r="V38" s="8"/>
      <c r="W38" s="8">
        <v>29287077685.902</v>
      </c>
      <c r="X38" s="8"/>
      <c r="Y38" s="10">
        <v>3.5398005798389642E-3</v>
      </c>
    </row>
    <row r="39" spans="1:25">
      <c r="A39" s="1" t="s">
        <v>46</v>
      </c>
      <c r="C39" s="8">
        <v>1918829</v>
      </c>
      <c r="D39" s="8"/>
      <c r="E39" s="8">
        <v>18423072892</v>
      </c>
      <c r="F39" s="8"/>
      <c r="G39" s="8">
        <v>22393016497.862999</v>
      </c>
      <c r="H39" s="8"/>
      <c r="I39" s="8">
        <v>0</v>
      </c>
      <c r="J39" s="8"/>
      <c r="K39" s="8">
        <v>0</v>
      </c>
      <c r="L39" s="8"/>
      <c r="M39" s="8">
        <v>-500684</v>
      </c>
      <c r="N39" s="8"/>
      <c r="O39" s="8">
        <v>5710260845</v>
      </c>
      <c r="P39" s="8"/>
      <c r="Q39" s="8">
        <v>1418145</v>
      </c>
      <c r="R39" s="8"/>
      <c r="S39" s="8">
        <v>10660</v>
      </c>
      <c r="T39" s="8"/>
      <c r="U39" s="8">
        <v>13615902567</v>
      </c>
      <c r="V39" s="8"/>
      <c r="W39" s="8">
        <v>15027477017.084999</v>
      </c>
      <c r="X39" s="8"/>
      <c r="Y39" s="10">
        <v>1.8163052124589561E-3</v>
      </c>
    </row>
    <row r="40" spans="1:25">
      <c r="A40" s="1" t="s">
        <v>47</v>
      </c>
      <c r="C40" s="8">
        <v>3159641</v>
      </c>
      <c r="D40" s="8"/>
      <c r="E40" s="8">
        <v>32726647501</v>
      </c>
      <c r="F40" s="8"/>
      <c r="G40" s="8">
        <v>34423618851.108002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3159641</v>
      </c>
      <c r="R40" s="8"/>
      <c r="S40" s="8">
        <v>11620</v>
      </c>
      <c r="T40" s="8"/>
      <c r="U40" s="8">
        <v>32726647501</v>
      </c>
      <c r="V40" s="8"/>
      <c r="W40" s="8">
        <v>36496574000.901001</v>
      </c>
      <c r="X40" s="8"/>
      <c r="Y40" s="10">
        <v>4.4111807670286557E-3</v>
      </c>
    </row>
    <row r="41" spans="1:25">
      <c r="A41" s="1" t="s">
        <v>48</v>
      </c>
      <c r="C41" s="8">
        <v>9385190</v>
      </c>
      <c r="D41" s="8"/>
      <c r="E41" s="8">
        <v>26810988607</v>
      </c>
      <c r="F41" s="8"/>
      <c r="G41" s="8">
        <v>29200859614.035</v>
      </c>
      <c r="H41" s="8"/>
      <c r="I41" s="8">
        <v>0</v>
      </c>
      <c r="J41" s="8"/>
      <c r="K41" s="8">
        <v>0</v>
      </c>
      <c r="L41" s="8"/>
      <c r="M41" s="8">
        <v>-399498</v>
      </c>
      <c r="N41" s="8"/>
      <c r="O41" s="8">
        <v>1454770399</v>
      </c>
      <c r="P41" s="8"/>
      <c r="Q41" s="8">
        <v>8985692</v>
      </c>
      <c r="R41" s="8"/>
      <c r="S41" s="8">
        <v>3509</v>
      </c>
      <c r="T41" s="8"/>
      <c r="U41" s="8">
        <v>25669729205</v>
      </c>
      <c r="V41" s="8"/>
      <c r="W41" s="8">
        <v>31343185008.2934</v>
      </c>
      <c r="X41" s="8"/>
      <c r="Y41" s="10">
        <v>3.7883132505147328E-3</v>
      </c>
    </row>
    <row r="42" spans="1:25" ht="24.75" thickBot="1">
      <c r="C42" s="8"/>
      <c r="D42" s="8"/>
      <c r="E42" s="9">
        <f>SUM(E9:E41)</f>
        <v>7644879992674</v>
      </c>
      <c r="F42" s="8"/>
      <c r="G42" s="9">
        <f>SUM(G9:G41)</f>
        <v>7579838866054.3535</v>
      </c>
      <c r="H42" s="8"/>
      <c r="I42" s="8"/>
      <c r="J42" s="8"/>
      <c r="K42" s="9">
        <f>SUM(K9:K41)</f>
        <v>148509889095</v>
      </c>
      <c r="L42" s="8"/>
      <c r="M42" s="8"/>
      <c r="N42" s="8"/>
      <c r="O42" s="9">
        <f>SUM(O9:O41)</f>
        <v>399817133976</v>
      </c>
      <c r="P42" s="8"/>
      <c r="Q42" s="8"/>
      <c r="R42" s="8"/>
      <c r="S42" s="8"/>
      <c r="T42" s="8"/>
      <c r="U42" s="9">
        <f>SUM(U9:U41)</f>
        <v>7413362167266</v>
      </c>
      <c r="V42" s="8"/>
      <c r="W42" s="9">
        <f>SUM(W9:W41)</f>
        <v>8137726833774.9961</v>
      </c>
      <c r="X42" s="8"/>
      <c r="Y42" s="11">
        <f>SUM(Y9:Y41)</f>
        <v>0.98357133728757828</v>
      </c>
    </row>
    <row r="43" spans="1:25" ht="24.75" thickTop="1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5" spans="1:25">
      <c r="Y45" s="8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S9" sqref="S8:S9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4.75">
      <c r="A6" s="5" t="s">
        <v>52</v>
      </c>
      <c r="C6" s="6" t="s">
        <v>53</v>
      </c>
      <c r="D6" s="6" t="s">
        <v>53</v>
      </c>
      <c r="E6" s="6" t="s">
        <v>53</v>
      </c>
      <c r="F6" s="6" t="s">
        <v>53</v>
      </c>
      <c r="G6" s="6" t="s">
        <v>53</v>
      </c>
      <c r="H6" s="6" t="s">
        <v>53</v>
      </c>
      <c r="I6" s="6" t="s">
        <v>53</v>
      </c>
      <c r="K6" s="6" t="s">
        <v>104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</row>
    <row r="7" spans="1:19" ht="24.75">
      <c r="A7" s="6" t="s">
        <v>52</v>
      </c>
      <c r="C7" s="6" t="s">
        <v>54</v>
      </c>
      <c r="E7" s="6" t="s">
        <v>55</v>
      </c>
      <c r="G7" s="6" t="s">
        <v>56</v>
      </c>
      <c r="I7" s="6" t="s">
        <v>50</v>
      </c>
      <c r="K7" s="6" t="s">
        <v>57</v>
      </c>
      <c r="M7" s="6" t="s">
        <v>58</v>
      </c>
      <c r="O7" s="6" t="s">
        <v>59</v>
      </c>
      <c r="Q7" s="6" t="s">
        <v>57</v>
      </c>
      <c r="S7" s="6" t="s">
        <v>51</v>
      </c>
    </row>
    <row r="8" spans="1:19">
      <c r="A8" s="1" t="s">
        <v>60</v>
      </c>
      <c r="C8" s="1" t="s">
        <v>61</v>
      </c>
      <c r="E8" s="1" t="s">
        <v>62</v>
      </c>
      <c r="G8" s="1" t="s">
        <v>63</v>
      </c>
      <c r="I8" s="3">
        <v>5</v>
      </c>
      <c r="K8" s="12">
        <v>20465505844</v>
      </c>
      <c r="L8" s="12"/>
      <c r="M8" s="12">
        <v>174278139092</v>
      </c>
      <c r="N8" s="12"/>
      <c r="O8" s="12">
        <v>193742660000</v>
      </c>
      <c r="P8" s="12"/>
      <c r="Q8" s="15">
        <v>1000984936</v>
      </c>
      <c r="S8" s="10">
        <v>1.209846572902871E-4</v>
      </c>
    </row>
    <row r="9" spans="1:19">
      <c r="A9" s="1" t="s">
        <v>64</v>
      </c>
      <c r="C9" s="1" t="s">
        <v>65</v>
      </c>
      <c r="E9" s="1" t="s">
        <v>62</v>
      </c>
      <c r="G9" s="1" t="s">
        <v>63</v>
      </c>
      <c r="I9" s="3">
        <v>5</v>
      </c>
      <c r="K9" s="12">
        <v>181282</v>
      </c>
      <c r="L9" s="12"/>
      <c r="M9" s="12">
        <v>0</v>
      </c>
      <c r="N9" s="12"/>
      <c r="O9" s="12">
        <v>0</v>
      </c>
      <c r="P9" s="12"/>
      <c r="Q9" s="15">
        <v>181282</v>
      </c>
      <c r="S9" s="10">
        <v>2.1910759946639025E-8</v>
      </c>
    </row>
    <row r="10" spans="1:19" ht="24.75" thickBot="1">
      <c r="K10" s="13">
        <f>SUM(K8:K9)</f>
        <v>20465687126</v>
      </c>
      <c r="L10" s="12"/>
      <c r="M10" s="13">
        <f>SUM(M8:M9)</f>
        <v>174278139092</v>
      </c>
      <c r="N10" s="12"/>
      <c r="O10" s="13">
        <f>SUM(O8:O9)</f>
        <v>193742660000</v>
      </c>
      <c r="P10" s="12"/>
      <c r="Q10" s="16">
        <f>SUM(Q8:Q9)</f>
        <v>1001166218</v>
      </c>
      <c r="S10" s="14">
        <f>SUM(S8:S9)</f>
        <v>1.2100656805023375E-4</v>
      </c>
    </row>
    <row r="11" spans="1:19" ht="24.75" thickTop="1">
      <c r="K11" s="12"/>
      <c r="L11" s="12"/>
      <c r="M11" s="12"/>
      <c r="N11" s="12"/>
      <c r="O11" s="12"/>
      <c r="P11" s="12"/>
      <c r="Q11" s="12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15"/>
  <sheetViews>
    <sheetView rightToLeft="1" workbookViewId="0">
      <selection activeCell="S10" activeCellId="4" sqref="K10 M10 O10 Q10 S10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2" ht="24.75">
      <c r="A3" s="2" t="s">
        <v>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2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22" ht="24.75">
      <c r="A6" s="6" t="s">
        <v>67</v>
      </c>
      <c r="B6" s="6" t="s">
        <v>67</v>
      </c>
      <c r="C6" s="6" t="s">
        <v>67</v>
      </c>
      <c r="D6" s="6" t="s">
        <v>67</v>
      </c>
      <c r="E6" s="6" t="s">
        <v>67</v>
      </c>
      <c r="F6" s="6" t="s">
        <v>67</v>
      </c>
      <c r="G6" s="6" t="s">
        <v>67</v>
      </c>
      <c r="I6" s="6" t="s">
        <v>68</v>
      </c>
      <c r="J6" s="6" t="s">
        <v>68</v>
      </c>
      <c r="K6" s="6" t="s">
        <v>68</v>
      </c>
      <c r="L6" s="6" t="s">
        <v>68</v>
      </c>
      <c r="M6" s="6" t="s">
        <v>68</v>
      </c>
      <c r="O6" s="6" t="s">
        <v>69</v>
      </c>
      <c r="P6" s="6" t="s">
        <v>69</v>
      </c>
      <c r="Q6" s="6" t="s">
        <v>69</v>
      </c>
      <c r="R6" s="6" t="s">
        <v>69</v>
      </c>
      <c r="S6" s="6" t="s">
        <v>69</v>
      </c>
    </row>
    <row r="7" spans="1:22" ht="24.75">
      <c r="A7" s="6" t="s">
        <v>70</v>
      </c>
      <c r="C7" s="6" t="s">
        <v>71</v>
      </c>
      <c r="E7" s="6" t="s">
        <v>49</v>
      </c>
      <c r="G7" s="6" t="s">
        <v>50</v>
      </c>
      <c r="I7" s="6" t="s">
        <v>72</v>
      </c>
      <c r="K7" s="6" t="s">
        <v>73</v>
      </c>
      <c r="M7" s="6" t="s">
        <v>74</v>
      </c>
      <c r="O7" s="6" t="s">
        <v>72</v>
      </c>
      <c r="Q7" s="6" t="s">
        <v>73</v>
      </c>
      <c r="S7" s="6" t="s">
        <v>74</v>
      </c>
    </row>
    <row r="8" spans="1:22">
      <c r="A8" s="1" t="s">
        <v>60</v>
      </c>
      <c r="C8" s="7">
        <v>1</v>
      </c>
      <c r="D8" s="4"/>
      <c r="E8" s="4" t="s">
        <v>105</v>
      </c>
      <c r="F8" s="4"/>
      <c r="G8" s="7">
        <v>5</v>
      </c>
      <c r="H8" s="4"/>
      <c r="I8" s="7">
        <v>139092</v>
      </c>
      <c r="J8" s="4"/>
      <c r="K8" s="7">
        <v>0</v>
      </c>
      <c r="L8" s="4"/>
      <c r="M8" s="7">
        <v>139092</v>
      </c>
      <c r="N8" s="4"/>
      <c r="O8" s="7">
        <v>17604106</v>
      </c>
      <c r="P8" s="4"/>
      <c r="Q8" s="7">
        <v>0</v>
      </c>
      <c r="R8" s="4"/>
      <c r="S8" s="7">
        <v>17604106</v>
      </c>
      <c r="T8" s="4"/>
      <c r="U8" s="4"/>
      <c r="V8" s="4"/>
    </row>
    <row r="9" spans="1:22">
      <c r="A9" s="1" t="s">
        <v>64</v>
      </c>
      <c r="C9" s="7">
        <v>21</v>
      </c>
      <c r="D9" s="4"/>
      <c r="E9" s="4" t="s">
        <v>105</v>
      </c>
      <c r="F9" s="4"/>
      <c r="G9" s="7">
        <v>5</v>
      </c>
      <c r="H9" s="4"/>
      <c r="I9" s="7">
        <v>0</v>
      </c>
      <c r="J9" s="4"/>
      <c r="K9" s="7">
        <v>0</v>
      </c>
      <c r="L9" s="4"/>
      <c r="M9" s="7">
        <v>0</v>
      </c>
      <c r="N9" s="4"/>
      <c r="O9" s="7">
        <v>92099119282</v>
      </c>
      <c r="P9" s="4"/>
      <c r="Q9" s="7">
        <v>0</v>
      </c>
      <c r="R9" s="4"/>
      <c r="S9" s="7">
        <v>92099119282</v>
      </c>
      <c r="T9" s="4"/>
      <c r="U9" s="4"/>
      <c r="V9" s="4"/>
    </row>
    <row r="10" spans="1:22" ht="24.75" thickBot="1">
      <c r="C10" s="4"/>
      <c r="D10" s="4"/>
      <c r="E10" s="4"/>
      <c r="F10" s="4"/>
      <c r="G10" s="4"/>
      <c r="H10" s="4"/>
      <c r="I10" s="4"/>
      <c r="J10" s="4"/>
      <c r="K10" s="17">
        <f>SUM(K8:K9)</f>
        <v>0</v>
      </c>
      <c r="L10" s="4"/>
      <c r="M10" s="17">
        <f>SUM(M8:M9)</f>
        <v>139092</v>
      </c>
      <c r="N10" s="4"/>
      <c r="O10" s="17">
        <f>SUM(O8:O9)</f>
        <v>92116723388</v>
      </c>
      <c r="P10" s="4"/>
      <c r="Q10" s="17">
        <f>SUM(Q8:Q9)</f>
        <v>0</v>
      </c>
      <c r="R10" s="4"/>
      <c r="S10" s="17">
        <f>SUM(S8:S9)</f>
        <v>92116723388</v>
      </c>
      <c r="T10" s="4"/>
      <c r="U10" s="4"/>
      <c r="V10" s="4"/>
    </row>
    <row r="11" spans="1:22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</sheetData>
  <mergeCells count="16">
    <mergeCell ref="A3:S3"/>
    <mergeCell ref="A4:S4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17"/>
  <sheetViews>
    <sheetView rightToLeft="1" workbookViewId="0">
      <selection activeCell="S13" sqref="S13"/>
    </sheetView>
  </sheetViews>
  <sheetFormatPr defaultRowHeight="24"/>
  <cols>
    <col min="1" max="1" width="23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3" ht="24.75">
      <c r="A3" s="2" t="s">
        <v>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3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23" ht="24.75">
      <c r="A6" s="5" t="s">
        <v>3</v>
      </c>
      <c r="C6" s="6" t="s">
        <v>75</v>
      </c>
      <c r="D6" s="6" t="s">
        <v>75</v>
      </c>
      <c r="E6" s="6" t="s">
        <v>75</v>
      </c>
      <c r="F6" s="6" t="s">
        <v>75</v>
      </c>
      <c r="G6" s="6" t="s">
        <v>75</v>
      </c>
      <c r="I6" s="6" t="s">
        <v>68</v>
      </c>
      <c r="J6" s="6" t="s">
        <v>68</v>
      </c>
      <c r="K6" s="6" t="s">
        <v>68</v>
      </c>
      <c r="L6" s="6" t="s">
        <v>68</v>
      </c>
      <c r="M6" s="6" t="s">
        <v>68</v>
      </c>
      <c r="O6" s="6" t="s">
        <v>69</v>
      </c>
      <c r="P6" s="6" t="s">
        <v>69</v>
      </c>
      <c r="Q6" s="6" t="s">
        <v>69</v>
      </c>
      <c r="R6" s="6" t="s">
        <v>69</v>
      </c>
      <c r="S6" s="6" t="s">
        <v>69</v>
      </c>
    </row>
    <row r="7" spans="1:23" ht="24.75">
      <c r="A7" s="6" t="s">
        <v>3</v>
      </c>
      <c r="C7" s="6" t="s">
        <v>76</v>
      </c>
      <c r="E7" s="6" t="s">
        <v>77</v>
      </c>
      <c r="G7" s="6" t="s">
        <v>78</v>
      </c>
      <c r="I7" s="6" t="s">
        <v>79</v>
      </c>
      <c r="K7" s="6" t="s">
        <v>73</v>
      </c>
      <c r="M7" s="6" t="s">
        <v>80</v>
      </c>
      <c r="O7" s="6" t="s">
        <v>79</v>
      </c>
      <c r="Q7" s="6" t="s">
        <v>73</v>
      </c>
      <c r="S7" s="6" t="s">
        <v>80</v>
      </c>
    </row>
    <row r="8" spans="1:23">
      <c r="A8" s="1" t="s">
        <v>44</v>
      </c>
      <c r="C8" s="4" t="s">
        <v>81</v>
      </c>
      <c r="D8" s="4"/>
      <c r="E8" s="7">
        <v>64411171</v>
      </c>
      <c r="F8" s="4"/>
      <c r="G8" s="7">
        <v>480</v>
      </c>
      <c r="H8" s="4"/>
      <c r="I8" s="7">
        <v>0</v>
      </c>
      <c r="J8" s="4"/>
      <c r="K8" s="7">
        <v>0</v>
      </c>
      <c r="L8" s="4"/>
      <c r="M8" s="7">
        <v>0</v>
      </c>
      <c r="N8" s="4"/>
      <c r="O8" s="7">
        <v>30917362080</v>
      </c>
      <c r="P8" s="4"/>
      <c r="Q8" s="7">
        <v>0</v>
      </c>
      <c r="R8" s="4"/>
      <c r="S8" s="7">
        <v>30917362080</v>
      </c>
      <c r="T8" s="4"/>
      <c r="U8" s="4"/>
      <c r="V8" s="4"/>
      <c r="W8" s="4"/>
    </row>
    <row r="9" spans="1:23">
      <c r="A9" s="1" t="s">
        <v>39</v>
      </c>
      <c r="C9" s="4" t="s">
        <v>82</v>
      </c>
      <c r="D9" s="4"/>
      <c r="E9" s="7">
        <v>102000000</v>
      </c>
      <c r="F9" s="4"/>
      <c r="G9" s="7">
        <v>500</v>
      </c>
      <c r="H9" s="4"/>
      <c r="I9" s="7">
        <v>0</v>
      </c>
      <c r="J9" s="4"/>
      <c r="K9" s="7">
        <v>0</v>
      </c>
      <c r="L9" s="4"/>
      <c r="M9" s="7">
        <v>0</v>
      </c>
      <c r="N9" s="4"/>
      <c r="O9" s="7">
        <v>51000000000</v>
      </c>
      <c r="P9" s="4"/>
      <c r="Q9" s="7">
        <v>0</v>
      </c>
      <c r="R9" s="4"/>
      <c r="S9" s="7">
        <v>51000000000</v>
      </c>
      <c r="T9" s="4"/>
      <c r="U9" s="4"/>
      <c r="V9" s="4"/>
      <c r="W9" s="4"/>
    </row>
    <row r="10" spans="1:23">
      <c r="A10" s="1" t="s">
        <v>35</v>
      </c>
      <c r="C10" s="4" t="s">
        <v>83</v>
      </c>
      <c r="D10" s="4"/>
      <c r="E10" s="7">
        <v>82154247</v>
      </c>
      <c r="F10" s="4"/>
      <c r="G10" s="7">
        <v>250</v>
      </c>
      <c r="H10" s="4"/>
      <c r="I10" s="7">
        <v>0</v>
      </c>
      <c r="J10" s="4"/>
      <c r="K10" s="7">
        <v>0</v>
      </c>
      <c r="L10" s="4"/>
      <c r="M10" s="7">
        <v>0</v>
      </c>
      <c r="N10" s="4"/>
      <c r="O10" s="7">
        <v>20538561750</v>
      </c>
      <c r="P10" s="4"/>
      <c r="Q10" s="7">
        <v>0</v>
      </c>
      <c r="R10" s="4"/>
      <c r="S10" s="7">
        <v>20538561750</v>
      </c>
      <c r="T10" s="4"/>
      <c r="U10" s="4"/>
      <c r="V10" s="4"/>
      <c r="W10" s="4"/>
    </row>
    <row r="11" spans="1:23">
      <c r="A11" s="1" t="s">
        <v>36</v>
      </c>
      <c r="C11" s="4" t="s">
        <v>84</v>
      </c>
      <c r="D11" s="4"/>
      <c r="E11" s="7">
        <v>1500000</v>
      </c>
      <c r="F11" s="4"/>
      <c r="G11" s="7">
        <v>1800</v>
      </c>
      <c r="H11" s="4"/>
      <c r="I11" s="7">
        <v>0</v>
      </c>
      <c r="J11" s="4"/>
      <c r="K11" s="7">
        <v>0</v>
      </c>
      <c r="L11" s="4"/>
      <c r="M11" s="7">
        <v>0</v>
      </c>
      <c r="N11" s="4"/>
      <c r="O11" s="7">
        <v>2700000000</v>
      </c>
      <c r="P11" s="4"/>
      <c r="Q11" s="7">
        <v>0</v>
      </c>
      <c r="R11" s="4"/>
      <c r="S11" s="7">
        <v>2700000000</v>
      </c>
      <c r="T11" s="4"/>
      <c r="U11" s="4"/>
      <c r="V11" s="4"/>
      <c r="W11" s="4"/>
    </row>
    <row r="12" spans="1:23" ht="24.75" thickBot="1">
      <c r="C12" s="4"/>
      <c r="D12" s="4"/>
      <c r="E12" s="4"/>
      <c r="F12" s="4"/>
      <c r="G12" s="4"/>
      <c r="H12" s="4"/>
      <c r="I12" s="17">
        <f>SUM(SUM(I8:I11))</f>
        <v>0</v>
      </c>
      <c r="J12" s="4"/>
      <c r="K12" s="17">
        <f>SUM(K8:K11)</f>
        <v>0</v>
      </c>
      <c r="L12" s="4"/>
      <c r="M12" s="17">
        <f>SUM(M8:M11)</f>
        <v>0</v>
      </c>
      <c r="N12" s="4"/>
      <c r="O12" s="17">
        <f>SUM(O8:O11)</f>
        <v>105155923830</v>
      </c>
      <c r="P12" s="4"/>
      <c r="Q12" s="17">
        <f>SUM(Q8:Q11)</f>
        <v>0</v>
      </c>
      <c r="R12" s="4"/>
      <c r="S12" s="17">
        <f>SUM(S8:S11)</f>
        <v>105155923830</v>
      </c>
      <c r="T12" s="4"/>
      <c r="U12" s="4"/>
      <c r="V12" s="4"/>
      <c r="W12" s="4"/>
    </row>
    <row r="13" spans="1:23" ht="24.75" thickTop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3:2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6"/>
  <sheetViews>
    <sheetView rightToLeft="1" tabSelected="1" workbookViewId="0">
      <selection activeCell="A4" sqref="A4:Q4"/>
    </sheetView>
  </sheetViews>
  <sheetFormatPr defaultRowHeight="24"/>
  <cols>
    <col min="1" max="1" width="44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4.75">
      <c r="A3" s="2" t="s">
        <v>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4.75">
      <c r="A6" s="5" t="s">
        <v>3</v>
      </c>
      <c r="C6" s="6" t="s">
        <v>68</v>
      </c>
      <c r="D6" s="6" t="s">
        <v>68</v>
      </c>
      <c r="E6" s="6" t="s">
        <v>68</v>
      </c>
      <c r="F6" s="6" t="s">
        <v>68</v>
      </c>
      <c r="G6" s="6" t="s">
        <v>68</v>
      </c>
      <c r="H6" s="6" t="s">
        <v>68</v>
      </c>
      <c r="I6" s="6" t="s">
        <v>68</v>
      </c>
      <c r="K6" s="6" t="s">
        <v>69</v>
      </c>
      <c r="L6" s="6" t="s">
        <v>69</v>
      </c>
      <c r="M6" s="6" t="s">
        <v>69</v>
      </c>
      <c r="N6" s="6" t="s">
        <v>69</v>
      </c>
      <c r="O6" s="6" t="s">
        <v>69</v>
      </c>
      <c r="P6" s="6" t="s">
        <v>69</v>
      </c>
      <c r="Q6" s="6" t="s">
        <v>69</v>
      </c>
    </row>
    <row r="7" spans="1:17" ht="24.75">
      <c r="A7" s="6" t="s">
        <v>3</v>
      </c>
      <c r="C7" s="6" t="s">
        <v>7</v>
      </c>
      <c r="E7" s="6" t="s">
        <v>85</v>
      </c>
      <c r="G7" s="6" t="s">
        <v>86</v>
      </c>
      <c r="I7" s="6" t="s">
        <v>87</v>
      </c>
      <c r="K7" s="6" t="s">
        <v>7</v>
      </c>
      <c r="M7" s="6" t="s">
        <v>85</v>
      </c>
      <c r="O7" s="6" t="s">
        <v>86</v>
      </c>
      <c r="Q7" s="6" t="s">
        <v>87</v>
      </c>
    </row>
    <row r="8" spans="1:17">
      <c r="A8" s="1" t="s">
        <v>37</v>
      </c>
      <c r="C8" s="8">
        <v>23580762</v>
      </c>
      <c r="D8" s="8"/>
      <c r="E8" s="8">
        <v>290192851050</v>
      </c>
      <c r="F8" s="8"/>
      <c r="G8" s="8">
        <v>275190958912</v>
      </c>
      <c r="H8" s="8"/>
      <c r="I8" s="8">
        <f>E8-G8</f>
        <v>15001892138</v>
      </c>
      <c r="J8" s="8"/>
      <c r="K8" s="8">
        <v>23580762</v>
      </c>
      <c r="L8" s="8"/>
      <c r="M8" s="8">
        <v>290192851050</v>
      </c>
      <c r="N8" s="8"/>
      <c r="O8" s="8">
        <v>306089217306</v>
      </c>
      <c r="P8" s="8"/>
      <c r="Q8" s="8">
        <f>M8-O8</f>
        <v>-15896366256</v>
      </c>
    </row>
    <row r="9" spans="1:17">
      <c r="A9" s="1" t="s">
        <v>27</v>
      </c>
      <c r="C9" s="8">
        <v>3935776</v>
      </c>
      <c r="D9" s="8"/>
      <c r="E9" s="8">
        <v>85015542225</v>
      </c>
      <c r="F9" s="8"/>
      <c r="G9" s="8">
        <v>78716645631</v>
      </c>
      <c r="H9" s="8"/>
      <c r="I9" s="8">
        <f t="shared" ref="I9:I34" si="0">E9-G9</f>
        <v>6298896594</v>
      </c>
      <c r="J9" s="8"/>
      <c r="K9" s="8">
        <v>3935776</v>
      </c>
      <c r="L9" s="8"/>
      <c r="M9" s="8">
        <v>85015542225</v>
      </c>
      <c r="N9" s="8"/>
      <c r="O9" s="8">
        <v>89751541210</v>
      </c>
      <c r="P9" s="8"/>
      <c r="Q9" s="8">
        <f t="shared" ref="Q9:Q34" si="1">M9-O9</f>
        <v>-4735998985</v>
      </c>
    </row>
    <row r="10" spans="1:17">
      <c r="A10" s="1" t="s">
        <v>47</v>
      </c>
      <c r="C10" s="8">
        <v>3159641</v>
      </c>
      <c r="D10" s="8"/>
      <c r="E10" s="8">
        <v>36496574000</v>
      </c>
      <c r="F10" s="8"/>
      <c r="G10" s="8">
        <v>34423618851</v>
      </c>
      <c r="H10" s="8"/>
      <c r="I10" s="8">
        <f t="shared" si="0"/>
        <v>2072955149</v>
      </c>
      <c r="J10" s="8"/>
      <c r="K10" s="8">
        <v>3159641</v>
      </c>
      <c r="L10" s="8"/>
      <c r="M10" s="8">
        <v>36496574000</v>
      </c>
      <c r="N10" s="8"/>
      <c r="O10" s="8">
        <v>32726647501</v>
      </c>
      <c r="P10" s="8"/>
      <c r="Q10" s="8">
        <f t="shared" si="1"/>
        <v>3769926499</v>
      </c>
    </row>
    <row r="11" spans="1:17">
      <c r="A11" s="1" t="s">
        <v>25</v>
      </c>
      <c r="C11" s="8">
        <v>4053668</v>
      </c>
      <c r="D11" s="8"/>
      <c r="E11" s="8">
        <v>80349200587</v>
      </c>
      <c r="F11" s="8"/>
      <c r="G11" s="8">
        <v>77609107488</v>
      </c>
      <c r="H11" s="8"/>
      <c r="I11" s="8">
        <f t="shared" si="0"/>
        <v>2740093099</v>
      </c>
      <c r="J11" s="8"/>
      <c r="K11" s="8">
        <v>4053668</v>
      </c>
      <c r="L11" s="8"/>
      <c r="M11" s="8">
        <v>80349200587</v>
      </c>
      <c r="N11" s="8"/>
      <c r="O11" s="8">
        <v>75223143862</v>
      </c>
      <c r="P11" s="8"/>
      <c r="Q11" s="8">
        <f t="shared" si="1"/>
        <v>5126056725</v>
      </c>
    </row>
    <row r="12" spans="1:17">
      <c r="A12" s="1" t="s">
        <v>45</v>
      </c>
      <c r="C12" s="8">
        <v>5298989</v>
      </c>
      <c r="D12" s="8"/>
      <c r="E12" s="8">
        <v>29287077685</v>
      </c>
      <c r="F12" s="8"/>
      <c r="G12" s="8">
        <v>27127419079</v>
      </c>
      <c r="H12" s="8"/>
      <c r="I12" s="8">
        <f t="shared" si="0"/>
        <v>2159658606</v>
      </c>
      <c r="J12" s="8"/>
      <c r="K12" s="8">
        <v>5298989</v>
      </c>
      <c r="L12" s="8"/>
      <c r="M12" s="8">
        <v>29287077685</v>
      </c>
      <c r="N12" s="8"/>
      <c r="O12" s="8">
        <v>35010386983</v>
      </c>
      <c r="P12" s="8"/>
      <c r="Q12" s="8">
        <f t="shared" si="1"/>
        <v>-5723309298</v>
      </c>
    </row>
    <row r="13" spans="1:17">
      <c r="A13" s="1" t="s">
        <v>31</v>
      </c>
      <c r="C13" s="8">
        <v>12837776</v>
      </c>
      <c r="D13" s="8"/>
      <c r="E13" s="8">
        <v>83076656925</v>
      </c>
      <c r="F13" s="8"/>
      <c r="G13" s="8">
        <v>89904001235</v>
      </c>
      <c r="H13" s="8"/>
      <c r="I13" s="8">
        <f t="shared" si="0"/>
        <v>-6827344310</v>
      </c>
      <c r="J13" s="8"/>
      <c r="K13" s="8">
        <v>12837776</v>
      </c>
      <c r="L13" s="8"/>
      <c r="M13" s="8">
        <v>83076656925</v>
      </c>
      <c r="N13" s="8"/>
      <c r="O13" s="8">
        <v>60792815284</v>
      </c>
      <c r="P13" s="8"/>
      <c r="Q13" s="8">
        <f t="shared" si="1"/>
        <v>22283841641</v>
      </c>
    </row>
    <row r="14" spans="1:17">
      <c r="A14" s="1" t="s">
        <v>30</v>
      </c>
      <c r="C14" s="8">
        <v>17739053</v>
      </c>
      <c r="D14" s="8"/>
      <c r="E14" s="8">
        <v>444364341993</v>
      </c>
      <c r="F14" s="8"/>
      <c r="G14" s="8">
        <v>439955965584</v>
      </c>
      <c r="H14" s="8"/>
      <c r="I14" s="8">
        <f t="shared" si="0"/>
        <v>4408376409</v>
      </c>
      <c r="J14" s="8"/>
      <c r="K14" s="8">
        <v>17739053</v>
      </c>
      <c r="L14" s="8"/>
      <c r="M14" s="8">
        <v>444364341993</v>
      </c>
      <c r="N14" s="8"/>
      <c r="O14" s="8">
        <v>499014393295</v>
      </c>
      <c r="P14" s="8"/>
      <c r="Q14" s="8">
        <f t="shared" si="1"/>
        <v>-54650051302</v>
      </c>
    </row>
    <row r="15" spans="1:17">
      <c r="A15" s="1" t="s">
        <v>42</v>
      </c>
      <c r="C15" s="8">
        <v>5912222</v>
      </c>
      <c r="D15" s="8"/>
      <c r="E15" s="8">
        <v>49602253715</v>
      </c>
      <c r="F15" s="8"/>
      <c r="G15" s="8">
        <v>44959388735</v>
      </c>
      <c r="H15" s="8"/>
      <c r="I15" s="8">
        <f t="shared" si="0"/>
        <v>4642864980</v>
      </c>
      <c r="J15" s="8"/>
      <c r="K15" s="8">
        <v>5912222</v>
      </c>
      <c r="L15" s="8"/>
      <c r="M15" s="8">
        <v>49602253715</v>
      </c>
      <c r="N15" s="8"/>
      <c r="O15" s="8">
        <v>44498032495</v>
      </c>
      <c r="P15" s="8"/>
      <c r="Q15" s="8">
        <f t="shared" si="1"/>
        <v>5104221220</v>
      </c>
    </row>
    <row r="16" spans="1:17">
      <c r="A16" s="1" t="s">
        <v>15</v>
      </c>
      <c r="C16" s="8">
        <v>48888743</v>
      </c>
      <c r="D16" s="8"/>
      <c r="E16" s="8">
        <v>392670668231</v>
      </c>
      <c r="F16" s="8"/>
      <c r="G16" s="8">
        <v>377119354638</v>
      </c>
      <c r="H16" s="8"/>
      <c r="I16" s="8">
        <f t="shared" si="0"/>
        <v>15551313593</v>
      </c>
      <c r="J16" s="8"/>
      <c r="K16" s="8">
        <v>48888743</v>
      </c>
      <c r="L16" s="8"/>
      <c r="M16" s="8">
        <v>392670668231</v>
      </c>
      <c r="N16" s="8"/>
      <c r="O16" s="8">
        <v>402114841539</v>
      </c>
      <c r="P16" s="8"/>
      <c r="Q16" s="8">
        <f t="shared" si="1"/>
        <v>-9444173308</v>
      </c>
    </row>
    <row r="17" spans="1:17">
      <c r="A17" s="1" t="s">
        <v>29</v>
      </c>
      <c r="C17" s="8">
        <v>834705</v>
      </c>
      <c r="D17" s="8"/>
      <c r="E17" s="8">
        <v>26800553719</v>
      </c>
      <c r="F17" s="8"/>
      <c r="G17" s="8">
        <v>24427501594</v>
      </c>
      <c r="H17" s="8"/>
      <c r="I17" s="8">
        <f t="shared" si="0"/>
        <v>2373052125</v>
      </c>
      <c r="J17" s="8"/>
      <c r="K17" s="8">
        <v>834705</v>
      </c>
      <c r="L17" s="8"/>
      <c r="M17" s="8">
        <v>26800553719</v>
      </c>
      <c r="N17" s="8"/>
      <c r="O17" s="8">
        <v>23401021108</v>
      </c>
      <c r="P17" s="8"/>
      <c r="Q17" s="8">
        <f t="shared" si="1"/>
        <v>3399532611</v>
      </c>
    </row>
    <row r="18" spans="1:17">
      <c r="A18" s="1" t="s">
        <v>19</v>
      </c>
      <c r="C18" s="8">
        <v>1868006</v>
      </c>
      <c r="D18" s="8"/>
      <c r="E18" s="8">
        <v>16266368351</v>
      </c>
      <c r="F18" s="8"/>
      <c r="G18" s="8">
        <v>15375060496</v>
      </c>
      <c r="H18" s="8"/>
      <c r="I18" s="8">
        <f t="shared" si="0"/>
        <v>891307855</v>
      </c>
      <c r="J18" s="8"/>
      <c r="K18" s="8">
        <v>1868006</v>
      </c>
      <c r="L18" s="8"/>
      <c r="M18" s="8">
        <v>16266368351</v>
      </c>
      <c r="N18" s="8"/>
      <c r="O18" s="8">
        <v>12396825573</v>
      </c>
      <c r="P18" s="8"/>
      <c r="Q18" s="8">
        <f t="shared" si="1"/>
        <v>3869542778</v>
      </c>
    </row>
    <row r="19" spans="1:17">
      <c r="A19" s="1" t="s">
        <v>44</v>
      </c>
      <c r="C19" s="8">
        <v>232453654</v>
      </c>
      <c r="D19" s="8"/>
      <c r="E19" s="8">
        <v>1797728916022</v>
      </c>
      <c r="F19" s="8"/>
      <c r="G19" s="8">
        <v>1597395855340</v>
      </c>
      <c r="H19" s="8"/>
      <c r="I19" s="8">
        <f t="shared" si="0"/>
        <v>200333060682</v>
      </c>
      <c r="J19" s="8"/>
      <c r="K19" s="8">
        <v>232453654</v>
      </c>
      <c r="L19" s="8"/>
      <c r="M19" s="8">
        <v>1797728916022</v>
      </c>
      <c r="N19" s="8"/>
      <c r="O19" s="8">
        <v>1583659101621</v>
      </c>
      <c r="P19" s="8"/>
      <c r="Q19" s="8">
        <f t="shared" si="1"/>
        <v>214069814401</v>
      </c>
    </row>
    <row r="20" spans="1:17">
      <c r="A20" s="1" t="s">
        <v>20</v>
      </c>
      <c r="C20" s="8">
        <v>1800000</v>
      </c>
      <c r="D20" s="8"/>
      <c r="E20" s="8">
        <v>9590594400</v>
      </c>
      <c r="F20" s="8"/>
      <c r="G20" s="8">
        <v>8892771300</v>
      </c>
      <c r="H20" s="8"/>
      <c r="I20" s="8">
        <f t="shared" si="0"/>
        <v>697823100</v>
      </c>
      <c r="J20" s="8"/>
      <c r="K20" s="8">
        <v>1800000</v>
      </c>
      <c r="L20" s="8"/>
      <c r="M20" s="8">
        <v>9590594400</v>
      </c>
      <c r="N20" s="8"/>
      <c r="O20" s="8">
        <v>9098253720</v>
      </c>
      <c r="P20" s="8"/>
      <c r="Q20" s="8">
        <f t="shared" si="1"/>
        <v>492340680</v>
      </c>
    </row>
    <row r="21" spans="1:17">
      <c r="A21" s="1" t="s">
        <v>36</v>
      </c>
      <c r="C21" s="8">
        <v>3857361</v>
      </c>
      <c r="D21" s="8"/>
      <c r="E21" s="8">
        <v>61388899329</v>
      </c>
      <c r="F21" s="8"/>
      <c r="G21" s="8">
        <v>57439457336</v>
      </c>
      <c r="H21" s="8"/>
      <c r="I21" s="8">
        <f t="shared" si="0"/>
        <v>3949441993</v>
      </c>
      <c r="J21" s="8"/>
      <c r="K21" s="8">
        <v>3857361</v>
      </c>
      <c r="L21" s="8"/>
      <c r="M21" s="8">
        <v>61388899329</v>
      </c>
      <c r="N21" s="8"/>
      <c r="O21" s="8">
        <v>61557302067</v>
      </c>
      <c r="P21" s="8"/>
      <c r="Q21" s="8">
        <f t="shared" si="1"/>
        <v>-168402738</v>
      </c>
    </row>
    <row r="22" spans="1:17">
      <c r="A22" s="1" t="s">
        <v>26</v>
      </c>
      <c r="C22" s="8">
        <v>1013777</v>
      </c>
      <c r="D22" s="8"/>
      <c r="E22" s="8">
        <v>57915106693</v>
      </c>
      <c r="F22" s="8"/>
      <c r="G22" s="8">
        <v>50377173892</v>
      </c>
      <c r="H22" s="8"/>
      <c r="I22" s="8">
        <f t="shared" si="0"/>
        <v>7537932801</v>
      </c>
      <c r="J22" s="8"/>
      <c r="K22" s="8">
        <v>1013777</v>
      </c>
      <c r="L22" s="8"/>
      <c r="M22" s="8">
        <v>57915106693</v>
      </c>
      <c r="N22" s="8"/>
      <c r="O22" s="8">
        <v>50899696616</v>
      </c>
      <c r="P22" s="8"/>
      <c r="Q22" s="8">
        <f t="shared" si="1"/>
        <v>7015410077</v>
      </c>
    </row>
    <row r="23" spans="1:17">
      <c r="A23" s="1" t="s">
        <v>35</v>
      </c>
      <c r="C23" s="8">
        <v>198141594</v>
      </c>
      <c r="D23" s="8"/>
      <c r="E23" s="8">
        <v>700596151441</v>
      </c>
      <c r="F23" s="8"/>
      <c r="G23" s="8">
        <v>600539124471</v>
      </c>
      <c r="H23" s="8"/>
      <c r="I23" s="8">
        <f t="shared" si="0"/>
        <v>100057026970</v>
      </c>
      <c r="J23" s="8"/>
      <c r="K23" s="8">
        <v>198141594</v>
      </c>
      <c r="L23" s="8"/>
      <c r="M23" s="8">
        <v>700596151441</v>
      </c>
      <c r="N23" s="8"/>
      <c r="O23" s="8">
        <v>684069426902</v>
      </c>
      <c r="P23" s="8"/>
      <c r="Q23" s="8">
        <f t="shared" si="1"/>
        <v>16526724539</v>
      </c>
    </row>
    <row r="24" spans="1:17">
      <c r="A24" s="1" t="s">
        <v>28</v>
      </c>
      <c r="C24" s="8">
        <v>17769877</v>
      </c>
      <c r="D24" s="8"/>
      <c r="E24" s="8">
        <v>108457857863</v>
      </c>
      <c r="F24" s="8"/>
      <c r="G24" s="8">
        <v>92913409179</v>
      </c>
      <c r="H24" s="8"/>
      <c r="I24" s="8">
        <f t="shared" si="0"/>
        <v>15544448684</v>
      </c>
      <c r="J24" s="8"/>
      <c r="K24" s="8">
        <v>17769877</v>
      </c>
      <c r="L24" s="8"/>
      <c r="M24" s="8">
        <v>108457857863</v>
      </c>
      <c r="N24" s="8"/>
      <c r="O24" s="8">
        <v>88621185926</v>
      </c>
      <c r="P24" s="8"/>
      <c r="Q24" s="8">
        <f t="shared" si="1"/>
        <v>19836671937</v>
      </c>
    </row>
    <row r="25" spans="1:17">
      <c r="A25" s="1" t="s">
        <v>39</v>
      </c>
      <c r="C25" s="8">
        <v>342899017</v>
      </c>
      <c r="D25" s="8"/>
      <c r="E25" s="8">
        <v>2161044588161</v>
      </c>
      <c r="F25" s="8"/>
      <c r="G25" s="8">
        <v>1812221545220</v>
      </c>
      <c r="H25" s="8"/>
      <c r="I25" s="8">
        <f t="shared" si="0"/>
        <v>348823042941</v>
      </c>
      <c r="J25" s="8"/>
      <c r="K25" s="8">
        <v>342899017</v>
      </c>
      <c r="L25" s="8"/>
      <c r="M25" s="8">
        <v>2161044588161</v>
      </c>
      <c r="N25" s="8"/>
      <c r="O25" s="8">
        <v>1741335102062</v>
      </c>
      <c r="P25" s="8"/>
      <c r="Q25" s="8">
        <f t="shared" si="1"/>
        <v>419709486099</v>
      </c>
    </row>
    <row r="26" spans="1:17">
      <c r="A26" s="1" t="s">
        <v>38</v>
      </c>
      <c r="C26" s="8">
        <v>15528184</v>
      </c>
      <c r="D26" s="8"/>
      <c r="E26" s="8">
        <v>71776429569</v>
      </c>
      <c r="F26" s="8"/>
      <c r="G26" s="8">
        <v>62082752629</v>
      </c>
      <c r="H26" s="8"/>
      <c r="I26" s="8">
        <f t="shared" si="0"/>
        <v>9693676940</v>
      </c>
      <c r="J26" s="8"/>
      <c r="K26" s="8">
        <v>15528184</v>
      </c>
      <c r="L26" s="8"/>
      <c r="M26" s="8">
        <v>71776429569</v>
      </c>
      <c r="N26" s="8"/>
      <c r="O26" s="8">
        <v>62097253481</v>
      </c>
      <c r="P26" s="8"/>
      <c r="Q26" s="8">
        <f t="shared" si="1"/>
        <v>9679176088</v>
      </c>
    </row>
    <row r="27" spans="1:17">
      <c r="A27" s="1" t="s">
        <v>22</v>
      </c>
      <c r="C27" s="8">
        <v>37713228</v>
      </c>
      <c r="D27" s="8"/>
      <c r="E27" s="8">
        <v>695792764485</v>
      </c>
      <c r="F27" s="8"/>
      <c r="G27" s="8">
        <v>696598900988</v>
      </c>
      <c r="H27" s="8"/>
      <c r="I27" s="8">
        <f t="shared" si="0"/>
        <v>-806136503</v>
      </c>
      <c r="J27" s="8"/>
      <c r="K27" s="8">
        <v>37713228</v>
      </c>
      <c r="L27" s="8"/>
      <c r="M27" s="8">
        <v>695792764485</v>
      </c>
      <c r="N27" s="8"/>
      <c r="O27" s="8">
        <v>697775763974</v>
      </c>
      <c r="P27" s="8"/>
      <c r="Q27" s="8">
        <f t="shared" si="1"/>
        <v>-1982999489</v>
      </c>
    </row>
    <row r="28" spans="1:17">
      <c r="A28" s="1" t="s">
        <v>23</v>
      </c>
      <c r="C28" s="8">
        <v>20000000</v>
      </c>
      <c r="D28" s="8"/>
      <c r="E28" s="8">
        <v>30099834000</v>
      </c>
      <c r="F28" s="8"/>
      <c r="G28" s="8">
        <v>30099834000</v>
      </c>
      <c r="H28" s="8"/>
      <c r="I28" s="8">
        <f t="shared" si="0"/>
        <v>0</v>
      </c>
      <c r="J28" s="8"/>
      <c r="K28" s="8">
        <v>20000000</v>
      </c>
      <c r="L28" s="8"/>
      <c r="M28" s="8">
        <v>30099834000</v>
      </c>
      <c r="N28" s="8"/>
      <c r="O28" s="8">
        <v>30308099840</v>
      </c>
      <c r="P28" s="8"/>
      <c r="Q28" s="8">
        <f t="shared" si="1"/>
        <v>-208265840</v>
      </c>
    </row>
    <row r="29" spans="1:17">
      <c r="A29" s="1" t="s">
        <v>41</v>
      </c>
      <c r="C29" s="8">
        <v>49518000</v>
      </c>
      <c r="D29" s="8"/>
      <c r="E29" s="8">
        <v>601509555738</v>
      </c>
      <c r="F29" s="8"/>
      <c r="G29" s="8">
        <v>544902682653</v>
      </c>
      <c r="H29" s="8"/>
      <c r="I29" s="8">
        <f t="shared" si="0"/>
        <v>56606873085</v>
      </c>
      <c r="J29" s="8"/>
      <c r="K29" s="8">
        <v>49518000</v>
      </c>
      <c r="L29" s="8"/>
      <c r="M29" s="8">
        <v>601509555738</v>
      </c>
      <c r="N29" s="8"/>
      <c r="O29" s="8">
        <v>547778406098</v>
      </c>
      <c r="P29" s="8"/>
      <c r="Q29" s="8">
        <f t="shared" si="1"/>
        <v>53731149640</v>
      </c>
    </row>
    <row r="30" spans="1:17">
      <c r="A30" s="1" t="s">
        <v>40</v>
      </c>
      <c r="C30" s="8">
        <v>15739651</v>
      </c>
      <c r="D30" s="8"/>
      <c r="E30" s="8">
        <v>58828960287</v>
      </c>
      <c r="F30" s="8"/>
      <c r="G30" s="8">
        <v>61606124742</v>
      </c>
      <c r="H30" s="8"/>
      <c r="I30" s="8">
        <f t="shared" si="0"/>
        <v>-2777164455</v>
      </c>
      <c r="J30" s="8"/>
      <c r="K30" s="8">
        <v>15739651</v>
      </c>
      <c r="L30" s="8"/>
      <c r="M30" s="8">
        <v>58828960287</v>
      </c>
      <c r="N30" s="8"/>
      <c r="O30" s="8">
        <v>42462243657</v>
      </c>
      <c r="P30" s="8"/>
      <c r="Q30" s="8">
        <f t="shared" si="1"/>
        <v>16366716630</v>
      </c>
    </row>
    <row r="31" spans="1:17">
      <c r="A31" s="1" t="s">
        <v>16</v>
      </c>
      <c r="C31" s="8">
        <v>29054425</v>
      </c>
      <c r="D31" s="8"/>
      <c r="E31" s="8">
        <v>108450224648</v>
      </c>
      <c r="F31" s="8"/>
      <c r="G31" s="8">
        <v>115720579828</v>
      </c>
      <c r="H31" s="8"/>
      <c r="I31" s="8">
        <f t="shared" si="0"/>
        <v>-7270355180</v>
      </c>
      <c r="J31" s="8"/>
      <c r="K31" s="8">
        <v>29054425</v>
      </c>
      <c r="L31" s="8"/>
      <c r="M31" s="8">
        <v>108450224648</v>
      </c>
      <c r="N31" s="8"/>
      <c r="O31" s="8">
        <v>103635269215</v>
      </c>
      <c r="P31" s="8"/>
      <c r="Q31" s="8">
        <f t="shared" si="1"/>
        <v>4814955433</v>
      </c>
    </row>
    <row r="32" spans="1:17">
      <c r="A32" s="1" t="s">
        <v>46</v>
      </c>
      <c r="C32" s="8">
        <v>1418145</v>
      </c>
      <c r="D32" s="8"/>
      <c r="E32" s="8">
        <v>15027477017</v>
      </c>
      <c r="F32" s="8"/>
      <c r="G32" s="8">
        <v>17585846172</v>
      </c>
      <c r="H32" s="8"/>
      <c r="I32" s="8">
        <f t="shared" si="0"/>
        <v>-2558369155</v>
      </c>
      <c r="J32" s="8"/>
      <c r="K32" s="8">
        <v>1418145</v>
      </c>
      <c r="L32" s="8"/>
      <c r="M32" s="8">
        <v>15027477017</v>
      </c>
      <c r="N32" s="8"/>
      <c r="O32" s="8">
        <v>13615902567</v>
      </c>
      <c r="P32" s="8"/>
      <c r="Q32" s="8">
        <f t="shared" si="1"/>
        <v>1411574450</v>
      </c>
    </row>
    <row r="33" spans="1:17">
      <c r="A33" s="1" t="s">
        <v>48</v>
      </c>
      <c r="C33" s="8">
        <v>8985692</v>
      </c>
      <c r="D33" s="8"/>
      <c r="E33" s="8">
        <v>31343185008</v>
      </c>
      <c r="F33" s="8"/>
      <c r="G33" s="8">
        <v>28059600212</v>
      </c>
      <c r="H33" s="8"/>
      <c r="I33" s="8">
        <f t="shared" si="0"/>
        <v>3283584796</v>
      </c>
      <c r="J33" s="8"/>
      <c r="K33" s="8">
        <v>8985692</v>
      </c>
      <c r="L33" s="8"/>
      <c r="M33" s="8">
        <v>31343185008</v>
      </c>
      <c r="N33" s="8"/>
      <c r="O33" s="8">
        <v>25669729205</v>
      </c>
      <c r="P33" s="8"/>
      <c r="Q33" s="8">
        <f t="shared" si="1"/>
        <v>5673455803</v>
      </c>
    </row>
    <row r="34" spans="1:17">
      <c r="A34" s="1" t="s">
        <v>32</v>
      </c>
      <c r="C34" s="8">
        <v>2074938</v>
      </c>
      <c r="D34" s="8"/>
      <c r="E34" s="8">
        <v>94054200621</v>
      </c>
      <c r="F34" s="8"/>
      <c r="G34" s="8">
        <v>84978795298</v>
      </c>
      <c r="H34" s="8"/>
      <c r="I34" s="8">
        <f t="shared" si="0"/>
        <v>9075405323</v>
      </c>
      <c r="J34" s="8"/>
      <c r="K34" s="8">
        <v>2074938</v>
      </c>
      <c r="L34" s="8"/>
      <c r="M34" s="8">
        <v>94054200621</v>
      </c>
      <c r="N34" s="8"/>
      <c r="O34" s="8">
        <v>89760564159</v>
      </c>
      <c r="P34" s="8"/>
      <c r="Q34" s="8">
        <f t="shared" si="1"/>
        <v>4293636462</v>
      </c>
    </row>
    <row r="35" spans="1:17" ht="24.75" thickBot="1">
      <c r="C35" s="8"/>
      <c r="D35" s="8"/>
      <c r="E35" s="9">
        <f>SUM(E8:E34)</f>
        <v>8137726833763</v>
      </c>
      <c r="F35" s="8"/>
      <c r="G35" s="9">
        <f>SUM(G8:G34)</f>
        <v>7346223475503</v>
      </c>
      <c r="H35" s="8"/>
      <c r="I35" s="9">
        <f>SUM(I8:I34)</f>
        <v>791503358260</v>
      </c>
      <c r="J35" s="8"/>
      <c r="K35" s="8"/>
      <c r="L35" s="8"/>
      <c r="M35" s="9">
        <f>SUM(M8:M34)</f>
        <v>8137726833763</v>
      </c>
      <c r="N35" s="8"/>
      <c r="O35" s="9">
        <f>SUM(O8:O34)</f>
        <v>7413362167266</v>
      </c>
      <c r="P35" s="8"/>
      <c r="Q35" s="9">
        <f>SUM(Q8:Q34)</f>
        <v>724364666497</v>
      </c>
    </row>
    <row r="36" spans="1:17" ht="24.75" thickTop="1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33"/>
  <sheetViews>
    <sheetView rightToLeft="1" topLeftCell="A16" workbookViewId="0">
      <selection activeCell="I29" sqref="I29"/>
    </sheetView>
  </sheetViews>
  <sheetFormatPr defaultRowHeight="24"/>
  <cols>
    <col min="1" max="1" width="30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20.5703125" style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5.42578125" style="1" bestFit="1" customWidth="1"/>
    <col min="20" max="16384" width="9.140625" style="1"/>
  </cols>
  <sheetData>
    <row r="2" spans="1:17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4.75">
      <c r="A3" s="2" t="s">
        <v>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4.75">
      <c r="A6" s="5" t="s">
        <v>3</v>
      </c>
      <c r="C6" s="6" t="s">
        <v>68</v>
      </c>
      <c r="D6" s="6" t="s">
        <v>68</v>
      </c>
      <c r="E6" s="6" t="s">
        <v>68</v>
      </c>
      <c r="F6" s="6" t="s">
        <v>68</v>
      </c>
      <c r="G6" s="6" t="s">
        <v>68</v>
      </c>
      <c r="H6" s="6" t="s">
        <v>68</v>
      </c>
      <c r="I6" s="6" t="s">
        <v>68</v>
      </c>
      <c r="K6" s="6" t="s">
        <v>69</v>
      </c>
      <c r="L6" s="6" t="s">
        <v>69</v>
      </c>
      <c r="M6" s="6" t="s">
        <v>69</v>
      </c>
      <c r="N6" s="6" t="s">
        <v>69</v>
      </c>
      <c r="O6" s="6" t="s">
        <v>69</v>
      </c>
      <c r="P6" s="6" t="s">
        <v>69</v>
      </c>
      <c r="Q6" s="6" t="s">
        <v>69</v>
      </c>
    </row>
    <row r="7" spans="1:17" ht="24.75">
      <c r="A7" s="6" t="s">
        <v>3</v>
      </c>
      <c r="C7" s="6" t="s">
        <v>7</v>
      </c>
      <c r="E7" s="6" t="s">
        <v>85</v>
      </c>
      <c r="G7" s="6" t="s">
        <v>86</v>
      </c>
      <c r="I7" s="6" t="s">
        <v>88</v>
      </c>
      <c r="K7" s="6" t="s">
        <v>7</v>
      </c>
      <c r="M7" s="6" t="s">
        <v>85</v>
      </c>
      <c r="O7" s="6" t="s">
        <v>86</v>
      </c>
      <c r="Q7" s="6" t="s">
        <v>88</v>
      </c>
    </row>
    <row r="8" spans="1:17">
      <c r="A8" s="1" t="s">
        <v>34</v>
      </c>
      <c r="C8" s="8">
        <v>2851018</v>
      </c>
      <c r="D8" s="8"/>
      <c r="E8" s="8">
        <v>40244914649</v>
      </c>
      <c r="F8" s="8"/>
      <c r="G8" s="8">
        <v>39776873818</v>
      </c>
      <c r="H8" s="8"/>
      <c r="I8" s="8">
        <f>E8-G8</f>
        <v>468040831</v>
      </c>
      <c r="J8" s="8"/>
      <c r="K8" s="8">
        <v>2851018</v>
      </c>
      <c r="L8" s="8"/>
      <c r="M8" s="8">
        <v>40244914649</v>
      </c>
      <c r="N8" s="8"/>
      <c r="O8" s="8">
        <v>39776873818</v>
      </c>
      <c r="P8" s="8"/>
      <c r="Q8" s="8">
        <f>M8-O8</f>
        <v>468040831</v>
      </c>
    </row>
    <row r="9" spans="1:17">
      <c r="A9" s="1" t="s">
        <v>33</v>
      </c>
      <c r="C9" s="8">
        <v>1401376</v>
      </c>
      <c r="D9" s="8"/>
      <c r="E9" s="8">
        <v>4759248751</v>
      </c>
      <c r="F9" s="8"/>
      <c r="G9" s="8">
        <v>5451723682</v>
      </c>
      <c r="H9" s="8"/>
      <c r="I9" s="8">
        <f t="shared" ref="I9:I29" si="0">E9-G9</f>
        <v>-692474931</v>
      </c>
      <c r="J9" s="8"/>
      <c r="K9" s="8">
        <v>1401376</v>
      </c>
      <c r="L9" s="8"/>
      <c r="M9" s="8">
        <v>4759248751</v>
      </c>
      <c r="N9" s="8"/>
      <c r="O9" s="8">
        <v>5451723682</v>
      </c>
      <c r="P9" s="8"/>
      <c r="Q9" s="8">
        <f t="shared" ref="Q9:Q29" si="1">M9-O9</f>
        <v>-692474931</v>
      </c>
    </row>
    <row r="10" spans="1:17">
      <c r="A10" s="1" t="s">
        <v>44</v>
      </c>
      <c r="C10" s="8">
        <v>12449924</v>
      </c>
      <c r="D10" s="8"/>
      <c r="E10" s="8">
        <v>90620804160</v>
      </c>
      <c r="F10" s="8"/>
      <c r="G10" s="8">
        <v>84818780482</v>
      </c>
      <c r="H10" s="8"/>
      <c r="I10" s="8">
        <f t="shared" si="0"/>
        <v>5802023678</v>
      </c>
      <c r="J10" s="8"/>
      <c r="K10" s="8">
        <v>110106188</v>
      </c>
      <c r="L10" s="8"/>
      <c r="M10" s="8">
        <v>775753185550</v>
      </c>
      <c r="N10" s="8"/>
      <c r="O10" s="8">
        <v>750130891625</v>
      </c>
      <c r="P10" s="8"/>
      <c r="Q10" s="8">
        <f t="shared" si="1"/>
        <v>25622293925</v>
      </c>
    </row>
    <row r="11" spans="1:17">
      <c r="A11" s="1" t="s">
        <v>21</v>
      </c>
      <c r="C11" s="8">
        <v>885000</v>
      </c>
      <c r="D11" s="8"/>
      <c r="E11" s="8">
        <v>7130246149</v>
      </c>
      <c r="F11" s="8"/>
      <c r="G11" s="8">
        <v>5904766662</v>
      </c>
      <c r="H11" s="8"/>
      <c r="I11" s="8">
        <f t="shared" si="0"/>
        <v>1225479487</v>
      </c>
      <c r="J11" s="8"/>
      <c r="K11" s="8">
        <v>885000</v>
      </c>
      <c r="L11" s="8"/>
      <c r="M11" s="8">
        <v>7130246149</v>
      </c>
      <c r="N11" s="8"/>
      <c r="O11" s="8">
        <v>5904766662</v>
      </c>
      <c r="P11" s="8"/>
      <c r="Q11" s="8">
        <f t="shared" si="1"/>
        <v>1225479487</v>
      </c>
    </row>
    <row r="12" spans="1:17">
      <c r="A12" s="1" t="s">
        <v>24</v>
      </c>
      <c r="C12" s="8">
        <v>5950611</v>
      </c>
      <c r="D12" s="8"/>
      <c r="E12" s="8">
        <v>11054583071</v>
      </c>
      <c r="F12" s="8"/>
      <c r="G12" s="8">
        <v>14573046339</v>
      </c>
      <c r="H12" s="8"/>
      <c r="I12" s="8">
        <f t="shared" si="0"/>
        <v>-3518463268</v>
      </c>
      <c r="J12" s="8"/>
      <c r="K12" s="8">
        <v>5950611</v>
      </c>
      <c r="L12" s="8"/>
      <c r="M12" s="8">
        <v>11054583071</v>
      </c>
      <c r="N12" s="8"/>
      <c r="O12" s="8">
        <v>14573046339</v>
      </c>
      <c r="P12" s="8"/>
      <c r="Q12" s="8">
        <f t="shared" si="1"/>
        <v>-3518463268</v>
      </c>
    </row>
    <row r="13" spans="1:17">
      <c r="A13" s="1" t="s">
        <v>43</v>
      </c>
      <c r="C13" s="8">
        <v>9700660</v>
      </c>
      <c r="D13" s="8"/>
      <c r="E13" s="8">
        <v>31333775588</v>
      </c>
      <c r="F13" s="8"/>
      <c r="G13" s="8">
        <v>33454712814</v>
      </c>
      <c r="H13" s="8"/>
      <c r="I13" s="8">
        <f t="shared" si="0"/>
        <v>-2120937226</v>
      </c>
      <c r="J13" s="8"/>
      <c r="K13" s="8">
        <v>12874226</v>
      </c>
      <c r="L13" s="8"/>
      <c r="M13" s="8">
        <v>41843846792</v>
      </c>
      <c r="N13" s="8"/>
      <c r="O13" s="8">
        <v>44406472137</v>
      </c>
      <c r="P13" s="8"/>
      <c r="Q13" s="8">
        <f t="shared" si="1"/>
        <v>-2562625345</v>
      </c>
    </row>
    <row r="14" spans="1:17">
      <c r="A14" s="1" t="s">
        <v>39</v>
      </c>
      <c r="C14" s="8">
        <v>11300000</v>
      </c>
      <c r="D14" s="8"/>
      <c r="E14" s="8">
        <v>64081361964</v>
      </c>
      <c r="F14" s="8"/>
      <c r="G14" s="8">
        <v>57384494207</v>
      </c>
      <c r="H14" s="8"/>
      <c r="I14" s="8">
        <f t="shared" si="0"/>
        <v>6696867757</v>
      </c>
      <c r="J14" s="8"/>
      <c r="K14" s="8">
        <v>97815046</v>
      </c>
      <c r="L14" s="8"/>
      <c r="M14" s="8">
        <v>534239479665</v>
      </c>
      <c r="N14" s="8"/>
      <c r="O14" s="8">
        <v>496731587616</v>
      </c>
      <c r="P14" s="8"/>
      <c r="Q14" s="8">
        <f t="shared" si="1"/>
        <v>37507892049</v>
      </c>
    </row>
    <row r="15" spans="1:17">
      <c r="A15" s="1" t="s">
        <v>17</v>
      </c>
      <c r="C15" s="8">
        <v>982978</v>
      </c>
      <c r="D15" s="8"/>
      <c r="E15" s="8">
        <v>43389371502</v>
      </c>
      <c r="F15" s="8"/>
      <c r="G15" s="8">
        <v>36245056575</v>
      </c>
      <c r="H15" s="8"/>
      <c r="I15" s="8">
        <f t="shared" si="0"/>
        <v>7144314927</v>
      </c>
      <c r="J15" s="8"/>
      <c r="K15" s="8">
        <v>6180215</v>
      </c>
      <c r="L15" s="8"/>
      <c r="M15" s="8">
        <v>275735005621</v>
      </c>
      <c r="N15" s="8"/>
      <c r="O15" s="8">
        <v>227881236947</v>
      </c>
      <c r="P15" s="8"/>
      <c r="Q15" s="8">
        <f t="shared" si="1"/>
        <v>47853768674</v>
      </c>
    </row>
    <row r="16" spans="1:17">
      <c r="A16" s="1" t="s">
        <v>16</v>
      </c>
      <c r="C16" s="8">
        <v>27045575</v>
      </c>
      <c r="D16" s="8"/>
      <c r="E16" s="8">
        <v>100037796898</v>
      </c>
      <c r="F16" s="8"/>
      <c r="G16" s="8">
        <v>96469830197</v>
      </c>
      <c r="H16" s="8"/>
      <c r="I16" s="8">
        <f t="shared" si="0"/>
        <v>3567966701</v>
      </c>
      <c r="J16" s="8"/>
      <c r="K16" s="8">
        <v>27045575</v>
      </c>
      <c r="L16" s="8"/>
      <c r="M16" s="8">
        <v>100037796898</v>
      </c>
      <c r="N16" s="8"/>
      <c r="O16" s="8">
        <v>96469830197</v>
      </c>
      <c r="P16" s="8"/>
      <c r="Q16" s="8">
        <f t="shared" si="1"/>
        <v>3567966701</v>
      </c>
    </row>
    <row r="17" spans="1:19">
      <c r="A17" s="1" t="s">
        <v>46</v>
      </c>
      <c r="C17" s="8">
        <v>500684</v>
      </c>
      <c r="D17" s="8"/>
      <c r="E17" s="8">
        <v>5710260845</v>
      </c>
      <c r="F17" s="8"/>
      <c r="G17" s="8">
        <v>4807170325</v>
      </c>
      <c r="H17" s="8"/>
      <c r="I17" s="8">
        <f t="shared" si="0"/>
        <v>903090520</v>
      </c>
      <c r="J17" s="8"/>
      <c r="K17" s="8">
        <v>1418145</v>
      </c>
      <c r="L17" s="8"/>
      <c r="M17" s="8">
        <v>16333651083</v>
      </c>
      <c r="N17" s="8"/>
      <c r="O17" s="8">
        <v>13615902566</v>
      </c>
      <c r="P17" s="8"/>
      <c r="Q17" s="8">
        <f t="shared" si="1"/>
        <v>2717748517</v>
      </c>
    </row>
    <row r="18" spans="1:19">
      <c r="A18" s="1" t="s">
        <v>48</v>
      </c>
      <c r="C18" s="8">
        <v>399498</v>
      </c>
      <c r="D18" s="8"/>
      <c r="E18" s="8">
        <v>1454770399</v>
      </c>
      <c r="F18" s="8"/>
      <c r="G18" s="8">
        <v>1141259402</v>
      </c>
      <c r="H18" s="8"/>
      <c r="I18" s="8">
        <f t="shared" si="0"/>
        <v>313510997</v>
      </c>
      <c r="J18" s="8"/>
      <c r="K18" s="8">
        <v>399498</v>
      </c>
      <c r="L18" s="8"/>
      <c r="M18" s="8">
        <v>1454770399</v>
      </c>
      <c r="N18" s="8"/>
      <c r="O18" s="8">
        <v>1141259402</v>
      </c>
      <c r="P18" s="8"/>
      <c r="Q18" s="8">
        <f t="shared" si="1"/>
        <v>313510997</v>
      </c>
    </row>
    <row r="19" spans="1:19">
      <c r="A19" s="1" t="s">
        <v>45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701011</v>
      </c>
      <c r="L19" s="8"/>
      <c r="M19" s="8">
        <v>5436108510</v>
      </c>
      <c r="N19" s="8"/>
      <c r="O19" s="8">
        <v>4631575265</v>
      </c>
      <c r="P19" s="8"/>
      <c r="Q19" s="8">
        <f t="shared" si="1"/>
        <v>804533245</v>
      </c>
    </row>
    <row r="20" spans="1:19">
      <c r="A20" s="1" t="s">
        <v>31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2000000</v>
      </c>
      <c r="L20" s="8"/>
      <c r="M20" s="8">
        <v>13151282163</v>
      </c>
      <c r="N20" s="8"/>
      <c r="O20" s="8">
        <v>9470926316</v>
      </c>
      <c r="P20" s="8"/>
      <c r="Q20" s="8">
        <f t="shared" si="1"/>
        <v>3680355847</v>
      </c>
    </row>
    <row r="21" spans="1:19">
      <c r="A21" s="1" t="s">
        <v>15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115113</v>
      </c>
      <c r="L21" s="8"/>
      <c r="M21" s="8">
        <v>972878520</v>
      </c>
      <c r="N21" s="8"/>
      <c r="O21" s="8">
        <v>946816038</v>
      </c>
      <c r="P21" s="8"/>
      <c r="Q21" s="8">
        <f t="shared" si="1"/>
        <v>26062482</v>
      </c>
    </row>
    <row r="22" spans="1:19">
      <c r="A22" s="1" t="s">
        <v>89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12320</v>
      </c>
      <c r="L22" s="8"/>
      <c r="M22" s="8">
        <v>564450240</v>
      </c>
      <c r="N22" s="8"/>
      <c r="O22" s="8">
        <v>556887508</v>
      </c>
      <c r="P22" s="8"/>
      <c r="Q22" s="8">
        <f t="shared" si="1"/>
        <v>7562732</v>
      </c>
    </row>
    <row r="23" spans="1:19">
      <c r="A23" s="1" t="s">
        <v>20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1800000</v>
      </c>
      <c r="L23" s="8"/>
      <c r="M23" s="8">
        <v>10234738907</v>
      </c>
      <c r="N23" s="8"/>
      <c r="O23" s="8">
        <v>9098253720</v>
      </c>
      <c r="P23" s="8"/>
      <c r="Q23" s="8">
        <f t="shared" si="1"/>
        <v>1136485187</v>
      </c>
    </row>
    <row r="24" spans="1:19">
      <c r="A24" s="1" t="s">
        <v>90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266560</v>
      </c>
      <c r="L24" s="8"/>
      <c r="M24" s="8">
        <v>3631561922</v>
      </c>
      <c r="N24" s="8"/>
      <c r="O24" s="8">
        <v>3306248946</v>
      </c>
      <c r="P24" s="8"/>
      <c r="Q24" s="8">
        <f t="shared" si="1"/>
        <v>325312976</v>
      </c>
    </row>
    <row r="25" spans="1:19">
      <c r="A25" s="1" t="s">
        <v>35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5712653</v>
      </c>
      <c r="L25" s="8"/>
      <c r="M25" s="8">
        <v>18544022936</v>
      </c>
      <c r="N25" s="8"/>
      <c r="O25" s="8">
        <v>19722518552</v>
      </c>
      <c r="P25" s="8"/>
      <c r="Q25" s="8">
        <f t="shared" si="1"/>
        <v>-1178495616</v>
      </c>
    </row>
    <row r="26" spans="1:19">
      <c r="A26" s="1" t="s">
        <v>91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16357</v>
      </c>
      <c r="L26" s="8"/>
      <c r="M26" s="8">
        <v>260180515</v>
      </c>
      <c r="N26" s="8"/>
      <c r="O26" s="8">
        <v>245511677</v>
      </c>
      <c r="P26" s="8"/>
      <c r="Q26" s="8">
        <f t="shared" si="1"/>
        <v>14668838</v>
      </c>
    </row>
    <row r="27" spans="1:19">
      <c r="A27" s="1" t="s">
        <v>22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1</v>
      </c>
      <c r="L27" s="8"/>
      <c r="M27" s="8">
        <v>18342</v>
      </c>
      <c r="N27" s="8"/>
      <c r="O27" s="8">
        <v>18480</v>
      </c>
      <c r="P27" s="8"/>
      <c r="Q27" s="8">
        <f t="shared" si="1"/>
        <v>-138</v>
      </c>
    </row>
    <row r="28" spans="1:19">
      <c r="A28" s="1" t="s">
        <v>92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2214692</v>
      </c>
      <c r="L28" s="8"/>
      <c r="M28" s="8">
        <v>4101285797</v>
      </c>
      <c r="N28" s="8"/>
      <c r="O28" s="8">
        <v>4096397442</v>
      </c>
      <c r="P28" s="8"/>
      <c r="Q28" s="8">
        <f t="shared" si="1"/>
        <v>4888355</v>
      </c>
    </row>
    <row r="29" spans="1:19">
      <c r="A29" s="1" t="s">
        <v>40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6930363</v>
      </c>
      <c r="L29" s="8"/>
      <c r="M29" s="8">
        <v>1541188548</v>
      </c>
      <c r="N29" s="8"/>
      <c r="O29" s="8">
        <v>32051402091</v>
      </c>
      <c r="P29" s="8"/>
      <c r="Q29" s="8">
        <f t="shared" si="1"/>
        <v>-30510213543</v>
      </c>
    </row>
    <row r="30" spans="1:19" ht="24.75" thickBot="1">
      <c r="C30" s="8"/>
      <c r="D30" s="8"/>
      <c r="E30" s="9">
        <f>SUM(E8:E29)</f>
        <v>399817133976</v>
      </c>
      <c r="F30" s="8"/>
      <c r="G30" s="9">
        <f>SUM(G8:G29)</f>
        <v>380027714503</v>
      </c>
      <c r="H30" s="8"/>
      <c r="I30" s="9">
        <f>SUM(I8:I29)</f>
        <v>19789419473</v>
      </c>
      <c r="J30" s="8"/>
      <c r="K30" s="8"/>
      <c r="L30" s="8"/>
      <c r="M30" s="9">
        <f>SUM(M8:M29)</f>
        <v>1867024445028</v>
      </c>
      <c r="N30" s="8"/>
      <c r="O30" s="9">
        <f>SUM(O8:O29)</f>
        <v>1780210147026</v>
      </c>
      <c r="P30" s="8"/>
      <c r="Q30" s="9">
        <f>SUM(Q8:Q29)</f>
        <v>86814298002</v>
      </c>
      <c r="S30" s="3"/>
    </row>
    <row r="31" spans="1:19" ht="24.75" thickTop="1">
      <c r="S31" s="3"/>
    </row>
    <row r="32" spans="1:19">
      <c r="S32" s="3"/>
    </row>
    <row r="33" spans="19:19">
      <c r="S33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6"/>
  <sheetViews>
    <sheetView rightToLeft="1" topLeftCell="A31" workbookViewId="0">
      <selection activeCell="U45" sqref="U45"/>
    </sheetView>
  </sheetViews>
  <sheetFormatPr defaultRowHeight="24"/>
  <cols>
    <col min="1" max="1" width="35.710937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4.75">
      <c r="A3" s="2" t="s">
        <v>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24.75">
      <c r="A6" s="5" t="s">
        <v>3</v>
      </c>
      <c r="C6" s="6" t="s">
        <v>68</v>
      </c>
      <c r="D6" s="6" t="s">
        <v>68</v>
      </c>
      <c r="E6" s="6" t="s">
        <v>68</v>
      </c>
      <c r="F6" s="6" t="s">
        <v>68</v>
      </c>
      <c r="G6" s="6" t="s">
        <v>68</v>
      </c>
      <c r="H6" s="6" t="s">
        <v>68</v>
      </c>
      <c r="I6" s="6" t="s">
        <v>68</v>
      </c>
      <c r="J6" s="6" t="s">
        <v>68</v>
      </c>
      <c r="K6" s="6" t="s">
        <v>68</v>
      </c>
      <c r="M6" s="6" t="s">
        <v>69</v>
      </c>
      <c r="N6" s="6" t="s">
        <v>69</v>
      </c>
      <c r="O6" s="6" t="s">
        <v>69</v>
      </c>
      <c r="P6" s="6" t="s">
        <v>69</v>
      </c>
      <c r="Q6" s="6" t="s">
        <v>69</v>
      </c>
      <c r="R6" s="6" t="s">
        <v>69</v>
      </c>
      <c r="S6" s="6" t="s">
        <v>69</v>
      </c>
      <c r="T6" s="6" t="s">
        <v>69</v>
      </c>
      <c r="U6" s="6" t="s">
        <v>69</v>
      </c>
    </row>
    <row r="7" spans="1:21" ht="24.75">
      <c r="A7" s="6" t="s">
        <v>3</v>
      </c>
      <c r="C7" s="6" t="s">
        <v>93</v>
      </c>
      <c r="E7" s="6" t="s">
        <v>94</v>
      </c>
      <c r="G7" s="6" t="s">
        <v>95</v>
      </c>
      <c r="I7" s="6" t="s">
        <v>57</v>
      </c>
      <c r="K7" s="6" t="s">
        <v>96</v>
      </c>
      <c r="M7" s="6" t="s">
        <v>93</v>
      </c>
      <c r="O7" s="6" t="s">
        <v>94</v>
      </c>
      <c r="Q7" s="6" t="s">
        <v>95</v>
      </c>
      <c r="S7" s="6" t="s">
        <v>57</v>
      </c>
      <c r="U7" s="6" t="s">
        <v>96</v>
      </c>
    </row>
    <row r="8" spans="1:21">
      <c r="A8" s="1" t="s">
        <v>34</v>
      </c>
      <c r="C8" s="8">
        <v>0</v>
      </c>
      <c r="D8" s="8"/>
      <c r="E8" s="8">
        <v>0</v>
      </c>
      <c r="F8" s="8"/>
      <c r="G8" s="8">
        <v>468040831</v>
      </c>
      <c r="H8" s="8"/>
      <c r="I8" s="8">
        <f>C8+E8+G8</f>
        <v>468040831</v>
      </c>
      <c r="J8" s="8"/>
      <c r="K8" s="10">
        <f>I8/$I$45</f>
        <v>5.769074295286649E-4</v>
      </c>
      <c r="L8" s="8"/>
      <c r="M8" s="8">
        <v>0</v>
      </c>
      <c r="N8" s="8"/>
      <c r="O8" s="8">
        <v>0</v>
      </c>
      <c r="P8" s="8"/>
      <c r="Q8" s="8">
        <v>468040831</v>
      </c>
      <c r="R8" s="8"/>
      <c r="S8" s="8">
        <f>M8+O8+Q8</f>
        <v>468040831</v>
      </c>
      <c r="T8" s="18"/>
      <c r="U8" s="10">
        <f>S8/$S$45</f>
        <v>5.1077486730853323E-4</v>
      </c>
    </row>
    <row r="9" spans="1:21">
      <c r="A9" s="1" t="s">
        <v>33</v>
      </c>
      <c r="C9" s="8">
        <v>0</v>
      </c>
      <c r="D9" s="8"/>
      <c r="E9" s="8">
        <v>0</v>
      </c>
      <c r="F9" s="8"/>
      <c r="G9" s="8">
        <v>-692474931</v>
      </c>
      <c r="H9" s="8"/>
      <c r="I9" s="8">
        <f t="shared" ref="I9:I44" si="0">C9+E9+G9</f>
        <v>-692474931</v>
      </c>
      <c r="J9" s="8"/>
      <c r="K9" s="10">
        <f t="shared" ref="K9:K44" si="1">I9/$I$45</f>
        <v>-8.5354504563780152E-4</v>
      </c>
      <c r="L9" s="8"/>
      <c r="M9" s="8">
        <v>0</v>
      </c>
      <c r="N9" s="8"/>
      <c r="O9" s="8">
        <v>0</v>
      </c>
      <c r="P9" s="8"/>
      <c r="Q9" s="8">
        <v>-692474931</v>
      </c>
      <c r="R9" s="8"/>
      <c r="S9" s="8">
        <f t="shared" ref="S9:S44" si="2">M9+O9+Q9</f>
        <v>-692474931</v>
      </c>
      <c r="T9" s="18"/>
      <c r="U9" s="10">
        <f t="shared" ref="U9:U44" si="3">S9/$S$45</f>
        <v>-7.5570071576941259E-4</v>
      </c>
    </row>
    <row r="10" spans="1:21">
      <c r="A10" s="1" t="s">
        <v>44</v>
      </c>
      <c r="C10" s="8">
        <v>0</v>
      </c>
      <c r="D10" s="8"/>
      <c r="E10" s="8">
        <v>200333060682</v>
      </c>
      <c r="F10" s="8"/>
      <c r="G10" s="8">
        <v>5802023678</v>
      </c>
      <c r="H10" s="8"/>
      <c r="I10" s="8">
        <f t="shared" si="0"/>
        <v>206135084360</v>
      </c>
      <c r="J10" s="8"/>
      <c r="K10" s="10">
        <f t="shared" si="1"/>
        <v>0.2540822376537531</v>
      </c>
      <c r="L10" s="8"/>
      <c r="M10" s="8">
        <v>30917362080</v>
      </c>
      <c r="N10" s="8"/>
      <c r="O10" s="8">
        <v>214069814401</v>
      </c>
      <c r="P10" s="8"/>
      <c r="Q10" s="8">
        <v>25622293925</v>
      </c>
      <c r="R10" s="8"/>
      <c r="S10" s="8">
        <f t="shared" si="2"/>
        <v>270609470406</v>
      </c>
      <c r="T10" s="18"/>
      <c r="U10" s="10">
        <f t="shared" si="3"/>
        <v>0.29531721846519221</v>
      </c>
    </row>
    <row r="11" spans="1:21">
      <c r="A11" s="1" t="s">
        <v>21</v>
      </c>
      <c r="C11" s="8">
        <v>0</v>
      </c>
      <c r="D11" s="8"/>
      <c r="E11" s="8">
        <v>0</v>
      </c>
      <c r="F11" s="8"/>
      <c r="G11" s="8">
        <v>1225479487</v>
      </c>
      <c r="H11" s="8"/>
      <c r="I11" s="8">
        <f t="shared" si="0"/>
        <v>1225479487</v>
      </c>
      <c r="J11" s="8"/>
      <c r="K11" s="10">
        <f t="shared" si="1"/>
        <v>1.5105268044130894E-3</v>
      </c>
      <c r="L11" s="8"/>
      <c r="M11" s="8">
        <v>0</v>
      </c>
      <c r="N11" s="8"/>
      <c r="O11" s="8">
        <v>0</v>
      </c>
      <c r="P11" s="8"/>
      <c r="Q11" s="8">
        <v>1225479487</v>
      </c>
      <c r="R11" s="8"/>
      <c r="S11" s="8">
        <f t="shared" si="2"/>
        <v>1225479487</v>
      </c>
      <c r="T11" s="18"/>
      <c r="U11" s="10">
        <f t="shared" si="3"/>
        <v>1.3373707610602767E-3</v>
      </c>
    </row>
    <row r="12" spans="1:21">
      <c r="A12" s="1" t="s">
        <v>24</v>
      </c>
      <c r="C12" s="8">
        <v>0</v>
      </c>
      <c r="D12" s="8"/>
      <c r="E12" s="8">
        <v>0</v>
      </c>
      <c r="F12" s="8"/>
      <c r="G12" s="8">
        <v>-3518463268</v>
      </c>
      <c r="H12" s="8"/>
      <c r="I12" s="8">
        <f t="shared" si="0"/>
        <v>-3518463268</v>
      </c>
      <c r="J12" s="8"/>
      <c r="K12" s="10">
        <f t="shared" si="1"/>
        <v>-4.3368600886722767E-3</v>
      </c>
      <c r="L12" s="8"/>
      <c r="M12" s="8">
        <v>0</v>
      </c>
      <c r="N12" s="8"/>
      <c r="O12" s="8">
        <v>0</v>
      </c>
      <c r="P12" s="8"/>
      <c r="Q12" s="8">
        <v>-3518463268</v>
      </c>
      <c r="R12" s="8"/>
      <c r="S12" s="8">
        <f t="shared" si="2"/>
        <v>-3518463268</v>
      </c>
      <c r="T12" s="18"/>
      <c r="U12" s="10">
        <f t="shared" si="3"/>
        <v>-3.8397133109154919E-3</v>
      </c>
    </row>
    <row r="13" spans="1:21">
      <c r="A13" s="1" t="s">
        <v>43</v>
      </c>
      <c r="C13" s="8">
        <v>0</v>
      </c>
      <c r="D13" s="8"/>
      <c r="E13" s="8">
        <v>0</v>
      </c>
      <c r="F13" s="8"/>
      <c r="G13" s="8">
        <v>-2120937226</v>
      </c>
      <c r="H13" s="8"/>
      <c r="I13" s="8">
        <f t="shared" si="0"/>
        <v>-2120937226</v>
      </c>
      <c r="J13" s="8"/>
      <c r="K13" s="10">
        <f t="shared" si="1"/>
        <v>-2.6142685898344559E-3</v>
      </c>
      <c r="L13" s="8"/>
      <c r="M13" s="8">
        <v>0</v>
      </c>
      <c r="N13" s="8"/>
      <c r="O13" s="8">
        <v>0</v>
      </c>
      <c r="P13" s="8"/>
      <c r="Q13" s="8">
        <v>-2562625345</v>
      </c>
      <c r="R13" s="8"/>
      <c r="S13" s="8">
        <f t="shared" si="2"/>
        <v>-2562625345</v>
      </c>
      <c r="T13" s="18"/>
      <c r="U13" s="10">
        <f t="shared" si="3"/>
        <v>-2.7966034881128973E-3</v>
      </c>
    </row>
    <row r="14" spans="1:21">
      <c r="A14" s="1" t="s">
        <v>39</v>
      </c>
      <c r="C14" s="8">
        <v>0</v>
      </c>
      <c r="D14" s="8"/>
      <c r="E14" s="8">
        <v>348823042941</v>
      </c>
      <c r="F14" s="8"/>
      <c r="G14" s="8">
        <v>6696867757</v>
      </c>
      <c r="H14" s="8"/>
      <c r="I14" s="8">
        <f t="shared" si="0"/>
        <v>355519910698</v>
      </c>
      <c r="J14" s="8"/>
      <c r="K14" s="10">
        <f t="shared" si="1"/>
        <v>0.43821407074427587</v>
      </c>
      <c r="L14" s="8"/>
      <c r="M14" s="8">
        <v>51000000000</v>
      </c>
      <c r="N14" s="8"/>
      <c r="O14" s="8">
        <v>419709486099</v>
      </c>
      <c r="P14" s="8"/>
      <c r="Q14" s="8">
        <v>37507892049</v>
      </c>
      <c r="R14" s="8"/>
      <c r="S14" s="8">
        <f t="shared" si="2"/>
        <v>508217378148</v>
      </c>
      <c r="T14" s="18"/>
      <c r="U14" s="10">
        <f t="shared" si="3"/>
        <v>0.55461969703116643</v>
      </c>
    </row>
    <row r="15" spans="1:21">
      <c r="A15" s="1" t="s">
        <v>17</v>
      </c>
      <c r="C15" s="8">
        <v>0</v>
      </c>
      <c r="D15" s="8"/>
      <c r="E15" s="8">
        <v>0</v>
      </c>
      <c r="F15" s="8"/>
      <c r="G15" s="8">
        <v>7144314927</v>
      </c>
      <c r="H15" s="8"/>
      <c r="I15" s="8">
        <f t="shared" si="0"/>
        <v>7144314927</v>
      </c>
      <c r="J15" s="8"/>
      <c r="K15" s="10">
        <f t="shared" si="1"/>
        <v>8.8060871772079243E-3</v>
      </c>
      <c r="L15" s="8"/>
      <c r="M15" s="8">
        <v>0</v>
      </c>
      <c r="N15" s="8"/>
      <c r="O15" s="8">
        <v>0</v>
      </c>
      <c r="P15" s="8"/>
      <c r="Q15" s="8">
        <v>47853768674</v>
      </c>
      <c r="R15" s="8"/>
      <c r="S15" s="8">
        <f t="shared" si="2"/>
        <v>47853768674</v>
      </c>
      <c r="T15" s="18"/>
      <c r="U15" s="10">
        <f t="shared" si="3"/>
        <v>5.2223012877856363E-2</v>
      </c>
    </row>
    <row r="16" spans="1:21">
      <c r="A16" s="1" t="s">
        <v>16</v>
      </c>
      <c r="C16" s="8">
        <v>0</v>
      </c>
      <c r="D16" s="8"/>
      <c r="E16" s="8">
        <v>-7270355179</v>
      </c>
      <c r="F16" s="8"/>
      <c r="G16" s="8">
        <v>3567966701</v>
      </c>
      <c r="H16" s="8"/>
      <c r="I16" s="8">
        <f t="shared" si="0"/>
        <v>-3702388478</v>
      </c>
      <c r="J16" s="8"/>
      <c r="K16" s="10">
        <f t="shared" si="1"/>
        <v>-4.5635664208952863E-3</v>
      </c>
      <c r="L16" s="8"/>
      <c r="M16" s="8">
        <v>0</v>
      </c>
      <c r="N16" s="8"/>
      <c r="O16" s="8">
        <v>4814955433</v>
      </c>
      <c r="P16" s="8"/>
      <c r="Q16" s="8">
        <v>3567966701</v>
      </c>
      <c r="R16" s="8"/>
      <c r="S16" s="8">
        <f t="shared" si="2"/>
        <v>8382922134</v>
      </c>
      <c r="T16" s="18"/>
      <c r="U16" s="10">
        <f t="shared" si="3"/>
        <v>9.1483171062304528E-3</v>
      </c>
    </row>
    <row r="17" spans="1:21">
      <c r="A17" s="1" t="s">
        <v>46</v>
      </c>
      <c r="C17" s="8">
        <v>0</v>
      </c>
      <c r="D17" s="8"/>
      <c r="E17" s="8">
        <v>-2558369154</v>
      </c>
      <c r="F17" s="8"/>
      <c r="G17" s="8">
        <v>903090520</v>
      </c>
      <c r="H17" s="8"/>
      <c r="I17" s="8">
        <f t="shared" si="0"/>
        <v>-1655278634</v>
      </c>
      <c r="J17" s="8"/>
      <c r="K17" s="10">
        <f t="shared" si="1"/>
        <v>-2.0402975096304359E-3</v>
      </c>
      <c r="L17" s="8"/>
      <c r="M17" s="8">
        <v>0</v>
      </c>
      <c r="N17" s="8"/>
      <c r="O17" s="8">
        <v>1411574450</v>
      </c>
      <c r="P17" s="8"/>
      <c r="Q17" s="8">
        <v>2717748517</v>
      </c>
      <c r="R17" s="8"/>
      <c r="S17" s="8">
        <f t="shared" si="2"/>
        <v>4129322967</v>
      </c>
      <c r="T17" s="18"/>
      <c r="U17" s="10">
        <f t="shared" si="3"/>
        <v>4.506346991216892E-3</v>
      </c>
    </row>
    <row r="18" spans="1:21">
      <c r="A18" s="1" t="s">
        <v>48</v>
      </c>
      <c r="C18" s="8">
        <v>0</v>
      </c>
      <c r="D18" s="8"/>
      <c r="E18" s="8">
        <v>3283584796</v>
      </c>
      <c r="F18" s="8"/>
      <c r="G18" s="8">
        <v>313510997</v>
      </c>
      <c r="H18" s="8"/>
      <c r="I18" s="8">
        <f t="shared" si="0"/>
        <v>3597095793</v>
      </c>
      <c r="J18" s="8"/>
      <c r="K18" s="10">
        <f t="shared" si="1"/>
        <v>4.4337825895963429E-3</v>
      </c>
      <c r="L18" s="8"/>
      <c r="M18" s="8">
        <v>0</v>
      </c>
      <c r="N18" s="8"/>
      <c r="O18" s="8">
        <v>5673455803</v>
      </c>
      <c r="P18" s="8"/>
      <c r="Q18" s="8">
        <v>313510997</v>
      </c>
      <c r="R18" s="8"/>
      <c r="S18" s="8">
        <f t="shared" si="2"/>
        <v>5986966800</v>
      </c>
      <c r="T18" s="18"/>
      <c r="U18" s="10">
        <f t="shared" si="3"/>
        <v>6.5336012807194459E-3</v>
      </c>
    </row>
    <row r="19" spans="1:21">
      <c r="A19" s="1" t="s">
        <v>45</v>
      </c>
      <c r="C19" s="8">
        <v>0</v>
      </c>
      <c r="D19" s="8"/>
      <c r="E19" s="8">
        <v>2159658606</v>
      </c>
      <c r="F19" s="8"/>
      <c r="G19" s="8">
        <v>0</v>
      </c>
      <c r="H19" s="8"/>
      <c r="I19" s="8">
        <f t="shared" si="0"/>
        <v>2159658606</v>
      </c>
      <c r="J19" s="8"/>
      <c r="K19" s="10">
        <f t="shared" si="1"/>
        <v>2.661996587744114E-3</v>
      </c>
      <c r="L19" s="8"/>
      <c r="M19" s="8">
        <v>0</v>
      </c>
      <c r="N19" s="8"/>
      <c r="O19" s="8">
        <v>-5723309297</v>
      </c>
      <c r="P19" s="8"/>
      <c r="Q19" s="8">
        <v>804533245</v>
      </c>
      <c r="R19" s="8"/>
      <c r="S19" s="8">
        <f t="shared" si="2"/>
        <v>-4918776052</v>
      </c>
      <c r="T19" s="18"/>
      <c r="U19" s="10">
        <f t="shared" si="3"/>
        <v>-5.3678803618752886E-3</v>
      </c>
    </row>
    <row r="20" spans="1:21">
      <c r="A20" s="1" t="s">
        <v>31</v>
      </c>
      <c r="C20" s="8">
        <v>0</v>
      </c>
      <c r="D20" s="8"/>
      <c r="E20" s="8">
        <v>-6827344309</v>
      </c>
      <c r="F20" s="8"/>
      <c r="G20" s="8">
        <v>0</v>
      </c>
      <c r="H20" s="8"/>
      <c r="I20" s="8">
        <f t="shared" si="0"/>
        <v>-6827344309</v>
      </c>
      <c r="J20" s="8"/>
      <c r="K20" s="10">
        <f t="shared" si="1"/>
        <v>-8.4153889894541031E-3</v>
      </c>
      <c r="L20" s="8"/>
      <c r="M20" s="8">
        <v>0</v>
      </c>
      <c r="N20" s="8"/>
      <c r="O20" s="8">
        <v>22283841641</v>
      </c>
      <c r="P20" s="8"/>
      <c r="Q20" s="8">
        <v>3680355847</v>
      </c>
      <c r="R20" s="8"/>
      <c r="S20" s="8">
        <f t="shared" si="2"/>
        <v>25964197488</v>
      </c>
      <c r="T20" s="18"/>
      <c r="U20" s="10">
        <f t="shared" si="3"/>
        <v>2.833483458776645E-2</v>
      </c>
    </row>
    <row r="21" spans="1:21">
      <c r="A21" s="1" t="s">
        <v>15</v>
      </c>
      <c r="C21" s="8">
        <v>0</v>
      </c>
      <c r="D21" s="8"/>
      <c r="E21" s="8">
        <v>15551313593</v>
      </c>
      <c r="F21" s="8"/>
      <c r="G21" s="8">
        <v>0</v>
      </c>
      <c r="H21" s="8"/>
      <c r="I21" s="8">
        <f t="shared" si="0"/>
        <v>15551313593</v>
      </c>
      <c r="J21" s="8"/>
      <c r="K21" s="10">
        <f t="shared" si="1"/>
        <v>1.916855914378935E-2</v>
      </c>
      <c r="L21" s="8"/>
      <c r="M21" s="8">
        <v>0</v>
      </c>
      <c r="N21" s="8"/>
      <c r="O21" s="8">
        <v>-9444173307</v>
      </c>
      <c r="P21" s="8"/>
      <c r="Q21" s="8">
        <v>26062482</v>
      </c>
      <c r="R21" s="8"/>
      <c r="S21" s="8">
        <f t="shared" si="2"/>
        <v>-9418110825</v>
      </c>
      <c r="T21" s="18"/>
      <c r="U21" s="10">
        <f t="shared" si="3"/>
        <v>-1.0278022745704499E-2</v>
      </c>
    </row>
    <row r="22" spans="1:21">
      <c r="A22" s="1" t="s">
        <v>89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10">
        <f t="shared" si="1"/>
        <v>0</v>
      </c>
      <c r="L22" s="8"/>
      <c r="M22" s="8">
        <v>0</v>
      </c>
      <c r="N22" s="8"/>
      <c r="O22" s="8">
        <v>0</v>
      </c>
      <c r="P22" s="8"/>
      <c r="Q22" s="8">
        <v>7562732</v>
      </c>
      <c r="R22" s="8"/>
      <c r="S22" s="8">
        <f t="shared" si="2"/>
        <v>7562732</v>
      </c>
      <c r="T22" s="18"/>
      <c r="U22" s="10">
        <f t="shared" si="3"/>
        <v>8.2532402686679227E-6</v>
      </c>
    </row>
    <row r="23" spans="1:21">
      <c r="A23" s="1" t="s">
        <v>20</v>
      </c>
      <c r="C23" s="8">
        <v>0</v>
      </c>
      <c r="D23" s="8"/>
      <c r="E23" s="8">
        <v>697823100</v>
      </c>
      <c r="F23" s="8"/>
      <c r="G23" s="8">
        <v>0</v>
      </c>
      <c r="H23" s="8"/>
      <c r="I23" s="8">
        <f t="shared" si="0"/>
        <v>697823100</v>
      </c>
      <c r="J23" s="8"/>
      <c r="K23" s="10">
        <f t="shared" si="1"/>
        <v>8.6013720218936298E-4</v>
      </c>
      <c r="L23" s="8"/>
      <c r="M23" s="8">
        <v>0</v>
      </c>
      <c r="N23" s="8"/>
      <c r="O23" s="8">
        <v>492340680</v>
      </c>
      <c r="P23" s="8"/>
      <c r="Q23" s="8">
        <v>1136485187</v>
      </c>
      <c r="R23" s="8"/>
      <c r="S23" s="8">
        <f t="shared" si="2"/>
        <v>1628825867</v>
      </c>
      <c r="T23" s="18"/>
      <c r="U23" s="10">
        <f t="shared" si="3"/>
        <v>1.7775443102006447E-3</v>
      </c>
    </row>
    <row r="24" spans="1:21">
      <c r="A24" s="1" t="s">
        <v>90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10">
        <f t="shared" si="1"/>
        <v>0</v>
      </c>
      <c r="L24" s="8"/>
      <c r="M24" s="8">
        <v>0</v>
      </c>
      <c r="N24" s="8"/>
      <c r="O24" s="8">
        <v>0</v>
      </c>
      <c r="P24" s="8"/>
      <c r="Q24" s="8">
        <v>325312976</v>
      </c>
      <c r="R24" s="8"/>
      <c r="S24" s="8">
        <f t="shared" si="2"/>
        <v>325312976</v>
      </c>
      <c r="T24" s="18"/>
      <c r="U24" s="10">
        <f t="shared" si="3"/>
        <v>3.5501537717367237E-4</v>
      </c>
    </row>
    <row r="25" spans="1:21">
      <c r="A25" s="1" t="s">
        <v>35</v>
      </c>
      <c r="C25" s="8">
        <v>0</v>
      </c>
      <c r="D25" s="8"/>
      <c r="E25" s="8">
        <v>100057026970</v>
      </c>
      <c r="F25" s="8"/>
      <c r="G25" s="8">
        <v>0</v>
      </c>
      <c r="H25" s="8"/>
      <c r="I25" s="8">
        <f t="shared" si="0"/>
        <v>100057026970</v>
      </c>
      <c r="J25" s="8"/>
      <c r="K25" s="10">
        <f t="shared" si="1"/>
        <v>0.12333035584141802</v>
      </c>
      <c r="L25" s="8"/>
      <c r="M25" s="8">
        <v>20538561750</v>
      </c>
      <c r="N25" s="8"/>
      <c r="O25" s="8">
        <v>16526724539</v>
      </c>
      <c r="P25" s="8"/>
      <c r="Q25" s="8">
        <v>-1178495616</v>
      </c>
      <c r="R25" s="8"/>
      <c r="S25" s="8">
        <f t="shared" si="2"/>
        <v>35886790673</v>
      </c>
      <c r="T25" s="18"/>
      <c r="U25" s="10">
        <f t="shared" si="3"/>
        <v>3.9163400989967651E-2</v>
      </c>
    </row>
    <row r="26" spans="1:21">
      <c r="A26" s="1" t="s">
        <v>91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10">
        <f t="shared" si="1"/>
        <v>0</v>
      </c>
      <c r="L26" s="8"/>
      <c r="M26" s="8">
        <v>0</v>
      </c>
      <c r="N26" s="8"/>
      <c r="O26" s="8">
        <v>0</v>
      </c>
      <c r="P26" s="8"/>
      <c r="Q26" s="8">
        <v>14668838</v>
      </c>
      <c r="R26" s="8"/>
      <c r="S26" s="8">
        <f t="shared" si="2"/>
        <v>14668838</v>
      </c>
      <c r="T26" s="18"/>
      <c r="U26" s="10">
        <f t="shared" si="3"/>
        <v>1.6008162721641628E-5</v>
      </c>
    </row>
    <row r="27" spans="1:21">
      <c r="A27" s="1" t="s">
        <v>22</v>
      </c>
      <c r="C27" s="8">
        <v>0</v>
      </c>
      <c r="D27" s="8"/>
      <c r="E27" s="8">
        <v>-806136502</v>
      </c>
      <c r="F27" s="8"/>
      <c r="G27" s="8">
        <v>0</v>
      </c>
      <c r="H27" s="8"/>
      <c r="I27" s="8">
        <f t="shared" si="0"/>
        <v>-806136502</v>
      </c>
      <c r="J27" s="8"/>
      <c r="K27" s="10">
        <f t="shared" si="1"/>
        <v>-9.9364437120668509E-4</v>
      </c>
      <c r="L27" s="8"/>
      <c r="M27" s="8">
        <v>0</v>
      </c>
      <c r="N27" s="8"/>
      <c r="O27" s="8">
        <v>-1982999488</v>
      </c>
      <c r="P27" s="8"/>
      <c r="Q27" s="8">
        <v>-138</v>
      </c>
      <c r="R27" s="8"/>
      <c r="S27" s="8">
        <f t="shared" si="2"/>
        <v>-1982999626</v>
      </c>
      <c r="T27" s="18"/>
      <c r="U27" s="10">
        <f t="shared" si="3"/>
        <v>-2.1640555775421675E-3</v>
      </c>
    </row>
    <row r="28" spans="1:21">
      <c r="A28" s="1" t="s">
        <v>92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10">
        <f t="shared" si="1"/>
        <v>0</v>
      </c>
      <c r="L28" s="8"/>
      <c r="M28" s="8">
        <v>0</v>
      </c>
      <c r="N28" s="8"/>
      <c r="O28" s="8">
        <v>0</v>
      </c>
      <c r="P28" s="8"/>
      <c r="Q28" s="8">
        <v>4888355</v>
      </c>
      <c r="R28" s="8"/>
      <c r="S28" s="8">
        <f t="shared" si="2"/>
        <v>4888355</v>
      </c>
      <c r="T28" s="18"/>
      <c r="U28" s="10">
        <f t="shared" si="3"/>
        <v>5.334681743785736E-6</v>
      </c>
    </row>
    <row r="29" spans="1:21">
      <c r="A29" s="1" t="s">
        <v>40</v>
      </c>
      <c r="C29" s="8">
        <v>0</v>
      </c>
      <c r="D29" s="8"/>
      <c r="E29" s="8">
        <v>-2777164454</v>
      </c>
      <c r="F29" s="8"/>
      <c r="G29" s="8">
        <v>0</v>
      </c>
      <c r="H29" s="8"/>
      <c r="I29" s="8">
        <f t="shared" si="0"/>
        <v>-2777164454</v>
      </c>
      <c r="J29" s="8"/>
      <c r="K29" s="10">
        <f t="shared" si="1"/>
        <v>-3.4231346934248947E-3</v>
      </c>
      <c r="L29" s="8"/>
      <c r="M29" s="8">
        <v>0</v>
      </c>
      <c r="N29" s="8"/>
      <c r="O29" s="8">
        <v>16366716630</v>
      </c>
      <c r="P29" s="8"/>
      <c r="Q29" s="8">
        <v>-30510213543</v>
      </c>
      <c r="R29" s="8"/>
      <c r="S29" s="8">
        <f t="shared" si="2"/>
        <v>-14143496913</v>
      </c>
      <c r="T29" s="18"/>
      <c r="U29" s="10">
        <f t="shared" si="3"/>
        <v>-1.5434855851318289E-2</v>
      </c>
    </row>
    <row r="30" spans="1:21">
      <c r="A30" s="1" t="s">
        <v>36</v>
      </c>
      <c r="C30" s="8">
        <v>0</v>
      </c>
      <c r="D30" s="8"/>
      <c r="E30" s="8">
        <v>3949441993</v>
      </c>
      <c r="F30" s="8"/>
      <c r="G30" s="8">
        <v>0</v>
      </c>
      <c r="H30" s="8"/>
      <c r="I30" s="8">
        <f t="shared" si="0"/>
        <v>3949441993</v>
      </c>
      <c r="J30" s="8"/>
      <c r="K30" s="10">
        <f t="shared" si="1"/>
        <v>4.8680847424916168E-3</v>
      </c>
      <c r="L30" s="8"/>
      <c r="M30" s="8">
        <v>2700000000</v>
      </c>
      <c r="N30" s="8"/>
      <c r="O30" s="8">
        <v>-168402737</v>
      </c>
      <c r="P30" s="8"/>
      <c r="Q30" s="8">
        <v>0</v>
      </c>
      <c r="R30" s="8"/>
      <c r="S30" s="8">
        <f t="shared" si="2"/>
        <v>2531597263</v>
      </c>
      <c r="T30" s="18"/>
      <c r="U30" s="10">
        <f t="shared" si="3"/>
        <v>2.7627424157091775E-3</v>
      </c>
    </row>
    <row r="31" spans="1:21">
      <c r="A31" s="1" t="s">
        <v>37</v>
      </c>
      <c r="C31" s="8">
        <v>0</v>
      </c>
      <c r="D31" s="8"/>
      <c r="E31" s="8">
        <v>15001892138</v>
      </c>
      <c r="F31" s="8"/>
      <c r="G31" s="8">
        <v>0</v>
      </c>
      <c r="H31" s="8"/>
      <c r="I31" s="8">
        <f t="shared" si="0"/>
        <v>15001892138</v>
      </c>
      <c r="J31" s="8"/>
      <c r="K31" s="10">
        <f t="shared" si="1"/>
        <v>1.8491341904740499E-2</v>
      </c>
      <c r="L31" s="8"/>
      <c r="M31" s="8">
        <v>0</v>
      </c>
      <c r="N31" s="8"/>
      <c r="O31" s="8">
        <v>-15896366255</v>
      </c>
      <c r="P31" s="8"/>
      <c r="Q31" s="8">
        <v>0</v>
      </c>
      <c r="R31" s="8"/>
      <c r="S31" s="8">
        <f t="shared" si="2"/>
        <v>-15896366255</v>
      </c>
      <c r="T31" s="18"/>
      <c r="U31" s="10">
        <f t="shared" si="3"/>
        <v>-1.7347769311574165E-2</v>
      </c>
    </row>
    <row r="32" spans="1:21">
      <c r="A32" s="1" t="s">
        <v>27</v>
      </c>
      <c r="C32" s="8">
        <v>0</v>
      </c>
      <c r="D32" s="8"/>
      <c r="E32" s="8">
        <v>6298896594</v>
      </c>
      <c r="F32" s="8"/>
      <c r="G32" s="8">
        <v>0</v>
      </c>
      <c r="H32" s="8"/>
      <c r="I32" s="8">
        <f t="shared" si="0"/>
        <v>6298896594</v>
      </c>
      <c r="J32" s="8"/>
      <c r="K32" s="10">
        <f t="shared" si="1"/>
        <v>7.7640239958282663E-3</v>
      </c>
      <c r="L32" s="8"/>
      <c r="M32" s="8">
        <v>0</v>
      </c>
      <c r="N32" s="8"/>
      <c r="O32" s="8">
        <v>-4735998984</v>
      </c>
      <c r="P32" s="8"/>
      <c r="Q32" s="8">
        <v>0</v>
      </c>
      <c r="R32" s="8"/>
      <c r="S32" s="8">
        <f t="shared" si="2"/>
        <v>-4735998984</v>
      </c>
      <c r="T32" s="18"/>
      <c r="U32" s="10">
        <f t="shared" si="3"/>
        <v>-5.1684150022927129E-3</v>
      </c>
    </row>
    <row r="33" spans="1:21">
      <c r="A33" s="1" t="s">
        <v>47</v>
      </c>
      <c r="C33" s="8">
        <v>0</v>
      </c>
      <c r="D33" s="8"/>
      <c r="E33" s="8">
        <v>2072955149</v>
      </c>
      <c r="F33" s="8"/>
      <c r="G33" s="8">
        <v>0</v>
      </c>
      <c r="H33" s="8"/>
      <c r="I33" s="8">
        <f t="shared" si="0"/>
        <v>2072955149</v>
      </c>
      <c r="J33" s="8"/>
      <c r="K33" s="10">
        <f t="shared" si="1"/>
        <v>2.5551258508422752E-3</v>
      </c>
      <c r="L33" s="8"/>
      <c r="M33" s="8">
        <v>0</v>
      </c>
      <c r="N33" s="8"/>
      <c r="O33" s="8">
        <v>3769926499</v>
      </c>
      <c r="P33" s="8"/>
      <c r="Q33" s="8">
        <v>0</v>
      </c>
      <c r="R33" s="8"/>
      <c r="S33" s="8">
        <f t="shared" si="2"/>
        <v>3769926499</v>
      </c>
      <c r="T33" s="18"/>
      <c r="U33" s="10">
        <f t="shared" si="3"/>
        <v>4.1141361602480536E-3</v>
      </c>
    </row>
    <row r="34" spans="1:21">
      <c r="A34" s="1" t="s">
        <v>25</v>
      </c>
      <c r="C34" s="8">
        <v>0</v>
      </c>
      <c r="D34" s="8"/>
      <c r="E34" s="8">
        <v>2740093099</v>
      </c>
      <c r="F34" s="8"/>
      <c r="G34" s="8">
        <v>0</v>
      </c>
      <c r="H34" s="8"/>
      <c r="I34" s="8">
        <f t="shared" si="0"/>
        <v>2740093099</v>
      </c>
      <c r="J34" s="8"/>
      <c r="K34" s="10">
        <f t="shared" si="1"/>
        <v>3.3774405173922174E-3</v>
      </c>
      <c r="L34" s="8"/>
      <c r="M34" s="8">
        <v>0</v>
      </c>
      <c r="N34" s="8"/>
      <c r="O34" s="8">
        <v>5126056725</v>
      </c>
      <c r="P34" s="8"/>
      <c r="Q34" s="8">
        <v>0</v>
      </c>
      <c r="R34" s="8"/>
      <c r="S34" s="8">
        <f t="shared" si="2"/>
        <v>5126056725</v>
      </c>
      <c r="T34" s="18"/>
      <c r="U34" s="10">
        <f t="shared" si="3"/>
        <v>5.5940866055079058E-3</v>
      </c>
    </row>
    <row r="35" spans="1:21">
      <c r="A35" s="1" t="s">
        <v>30</v>
      </c>
      <c r="C35" s="8">
        <v>0</v>
      </c>
      <c r="D35" s="8"/>
      <c r="E35" s="8">
        <v>4408376409</v>
      </c>
      <c r="F35" s="8"/>
      <c r="G35" s="8">
        <v>0</v>
      </c>
      <c r="H35" s="8"/>
      <c r="I35" s="8">
        <f t="shared" si="0"/>
        <v>4408376409</v>
      </c>
      <c r="J35" s="8"/>
      <c r="K35" s="10">
        <f t="shared" si="1"/>
        <v>5.4337675990302568E-3</v>
      </c>
      <c r="L35" s="8"/>
      <c r="M35" s="8">
        <v>0</v>
      </c>
      <c r="N35" s="8"/>
      <c r="O35" s="8">
        <v>-54650051301</v>
      </c>
      <c r="P35" s="8"/>
      <c r="Q35" s="8">
        <v>0</v>
      </c>
      <c r="R35" s="8"/>
      <c r="S35" s="8">
        <f t="shared" si="2"/>
        <v>-54650051301</v>
      </c>
      <c r="T35" s="18"/>
      <c r="U35" s="10">
        <f t="shared" si="3"/>
        <v>-5.9639823820569211E-2</v>
      </c>
    </row>
    <row r="36" spans="1:21">
      <c r="A36" s="1" t="s">
        <v>42</v>
      </c>
      <c r="C36" s="8">
        <v>0</v>
      </c>
      <c r="D36" s="8"/>
      <c r="E36" s="8">
        <v>4642864980</v>
      </c>
      <c r="F36" s="8"/>
      <c r="G36" s="8">
        <v>0</v>
      </c>
      <c r="H36" s="8"/>
      <c r="I36" s="8">
        <f t="shared" si="0"/>
        <v>4642864980</v>
      </c>
      <c r="J36" s="8"/>
      <c r="K36" s="10">
        <f t="shared" si="1"/>
        <v>5.7227983625652012E-3</v>
      </c>
      <c r="L36" s="8"/>
      <c r="M36" s="8">
        <v>0</v>
      </c>
      <c r="N36" s="8"/>
      <c r="O36" s="8">
        <v>5104221220</v>
      </c>
      <c r="P36" s="8"/>
      <c r="Q36" s="8">
        <v>0</v>
      </c>
      <c r="R36" s="8"/>
      <c r="S36" s="8">
        <f t="shared" si="2"/>
        <v>5104221220</v>
      </c>
      <c r="T36" s="18"/>
      <c r="U36" s="10">
        <f t="shared" si="3"/>
        <v>5.5702574298670529E-3</v>
      </c>
    </row>
    <row r="37" spans="1:21">
      <c r="A37" s="1" t="s">
        <v>29</v>
      </c>
      <c r="C37" s="8">
        <v>0</v>
      </c>
      <c r="D37" s="8"/>
      <c r="E37" s="8">
        <v>2373052125</v>
      </c>
      <c r="F37" s="8"/>
      <c r="G37" s="8">
        <v>0</v>
      </c>
      <c r="H37" s="8"/>
      <c r="I37" s="8">
        <f t="shared" si="0"/>
        <v>2373052125</v>
      </c>
      <c r="J37" s="8"/>
      <c r="K37" s="10">
        <f t="shared" si="1"/>
        <v>2.9250255766067679E-3</v>
      </c>
      <c r="L37" s="8"/>
      <c r="M37" s="8">
        <v>0</v>
      </c>
      <c r="N37" s="8"/>
      <c r="O37" s="8">
        <v>3399532611</v>
      </c>
      <c r="P37" s="8"/>
      <c r="Q37" s="8">
        <v>0</v>
      </c>
      <c r="R37" s="8"/>
      <c r="S37" s="8">
        <f t="shared" si="2"/>
        <v>3399532611</v>
      </c>
      <c r="T37" s="18"/>
      <c r="U37" s="10">
        <f t="shared" si="3"/>
        <v>3.7099237999911943E-3</v>
      </c>
    </row>
    <row r="38" spans="1:21">
      <c r="A38" s="1" t="s">
        <v>19</v>
      </c>
      <c r="C38" s="8">
        <v>0</v>
      </c>
      <c r="D38" s="8"/>
      <c r="E38" s="8">
        <v>891307855</v>
      </c>
      <c r="F38" s="8"/>
      <c r="G38" s="8">
        <v>0</v>
      </c>
      <c r="H38" s="8"/>
      <c r="I38" s="8">
        <f t="shared" si="0"/>
        <v>891307855</v>
      </c>
      <c r="J38" s="8"/>
      <c r="K38" s="10">
        <f t="shared" si="1"/>
        <v>1.0986266357320392E-3</v>
      </c>
      <c r="L38" s="8"/>
      <c r="M38" s="8">
        <v>0</v>
      </c>
      <c r="N38" s="8"/>
      <c r="O38" s="8">
        <v>3869542778</v>
      </c>
      <c r="P38" s="8"/>
      <c r="Q38" s="8">
        <v>0</v>
      </c>
      <c r="R38" s="8"/>
      <c r="S38" s="8">
        <f t="shared" si="2"/>
        <v>3869542778</v>
      </c>
      <c r="T38" s="18"/>
      <c r="U38" s="10">
        <f t="shared" si="3"/>
        <v>4.2228478117065024E-3</v>
      </c>
    </row>
    <row r="39" spans="1:21">
      <c r="A39" s="1" t="s">
        <v>26</v>
      </c>
      <c r="C39" s="8">
        <v>0</v>
      </c>
      <c r="D39" s="8"/>
      <c r="E39" s="8">
        <v>7537932801</v>
      </c>
      <c r="F39" s="8"/>
      <c r="G39" s="8">
        <v>0</v>
      </c>
      <c r="H39" s="8"/>
      <c r="I39" s="8">
        <f t="shared" si="0"/>
        <v>7537932801</v>
      </c>
      <c r="J39" s="8"/>
      <c r="K39" s="10">
        <f t="shared" si="1"/>
        <v>9.2912608220386619E-3</v>
      </c>
      <c r="L39" s="8"/>
      <c r="M39" s="8">
        <v>0</v>
      </c>
      <c r="N39" s="8"/>
      <c r="O39" s="8">
        <v>7015410077</v>
      </c>
      <c r="P39" s="8"/>
      <c r="Q39" s="8">
        <v>0</v>
      </c>
      <c r="R39" s="8"/>
      <c r="S39" s="8">
        <f t="shared" si="2"/>
        <v>7015410077</v>
      </c>
      <c r="T39" s="18"/>
      <c r="U39" s="10">
        <f t="shared" si="3"/>
        <v>7.6559456223908419E-3</v>
      </c>
    </row>
    <row r="40" spans="1:21">
      <c r="A40" s="1" t="s">
        <v>28</v>
      </c>
      <c r="C40" s="8">
        <v>0</v>
      </c>
      <c r="D40" s="8"/>
      <c r="E40" s="8">
        <v>15544448684</v>
      </c>
      <c r="F40" s="8"/>
      <c r="G40" s="8">
        <v>0</v>
      </c>
      <c r="H40" s="8"/>
      <c r="I40" s="8">
        <f t="shared" si="0"/>
        <v>15544448684</v>
      </c>
      <c r="J40" s="8"/>
      <c r="K40" s="10">
        <f t="shared" si="1"/>
        <v>1.9160097452537592E-2</v>
      </c>
      <c r="L40" s="8"/>
      <c r="M40" s="8">
        <v>0</v>
      </c>
      <c r="N40" s="8"/>
      <c r="O40" s="8">
        <v>19836671937</v>
      </c>
      <c r="P40" s="8"/>
      <c r="Q40" s="8">
        <v>0</v>
      </c>
      <c r="R40" s="8"/>
      <c r="S40" s="8">
        <f t="shared" si="2"/>
        <v>19836671937</v>
      </c>
      <c r="T40" s="18"/>
      <c r="U40" s="10">
        <f t="shared" si="3"/>
        <v>2.1647840968951872E-2</v>
      </c>
    </row>
    <row r="41" spans="1:21">
      <c r="A41" s="1" t="s">
        <v>38</v>
      </c>
      <c r="C41" s="8">
        <v>0</v>
      </c>
      <c r="D41" s="8"/>
      <c r="E41" s="8">
        <v>9693676940</v>
      </c>
      <c r="F41" s="8"/>
      <c r="G41" s="8">
        <v>0</v>
      </c>
      <c r="H41" s="8"/>
      <c r="I41" s="8">
        <f t="shared" si="0"/>
        <v>9693676940</v>
      </c>
      <c r="J41" s="8"/>
      <c r="K41" s="10">
        <f t="shared" si="1"/>
        <v>1.1948432435239168E-2</v>
      </c>
      <c r="L41" s="8"/>
      <c r="M41" s="8">
        <v>0</v>
      </c>
      <c r="N41" s="8"/>
      <c r="O41" s="8">
        <v>9679176088</v>
      </c>
      <c r="P41" s="8"/>
      <c r="Q41" s="8">
        <v>0</v>
      </c>
      <c r="R41" s="8"/>
      <c r="S41" s="8">
        <f t="shared" si="2"/>
        <v>9679176088</v>
      </c>
      <c r="T41" s="18"/>
      <c r="U41" s="10">
        <f t="shared" si="3"/>
        <v>1.0562924331710981E-2</v>
      </c>
    </row>
    <row r="42" spans="1:21">
      <c r="A42" s="1" t="s">
        <v>23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10">
        <f t="shared" si="1"/>
        <v>0</v>
      </c>
      <c r="L42" s="8"/>
      <c r="M42" s="8">
        <v>0</v>
      </c>
      <c r="N42" s="8"/>
      <c r="O42" s="8">
        <v>-208265840</v>
      </c>
      <c r="P42" s="8"/>
      <c r="Q42" s="8">
        <v>0</v>
      </c>
      <c r="R42" s="8"/>
      <c r="S42" s="8">
        <f t="shared" si="2"/>
        <v>-208265840</v>
      </c>
      <c r="T42" s="18"/>
      <c r="U42" s="10">
        <f t="shared" si="3"/>
        <v>-2.27281360396739E-4</v>
      </c>
    </row>
    <row r="43" spans="1:21">
      <c r="A43" s="1" t="s">
        <v>41</v>
      </c>
      <c r="C43" s="8">
        <v>0</v>
      </c>
      <c r="D43" s="8"/>
      <c r="E43" s="8">
        <v>56606873085</v>
      </c>
      <c r="F43" s="8"/>
      <c r="G43" s="8">
        <v>0</v>
      </c>
      <c r="H43" s="8"/>
      <c r="I43" s="8">
        <f t="shared" si="0"/>
        <v>56606873085</v>
      </c>
      <c r="J43" s="8"/>
      <c r="K43" s="10">
        <f t="shared" si="1"/>
        <v>6.9773668197599434E-2</v>
      </c>
      <c r="L43" s="8"/>
      <c r="M43" s="8">
        <v>0</v>
      </c>
      <c r="N43" s="8"/>
      <c r="O43" s="8">
        <v>53731149640</v>
      </c>
      <c r="P43" s="8"/>
      <c r="Q43" s="8">
        <v>0</v>
      </c>
      <c r="R43" s="8"/>
      <c r="S43" s="8">
        <f t="shared" si="2"/>
        <v>53731149640</v>
      </c>
      <c r="T43" s="18"/>
      <c r="U43" s="10">
        <f t="shared" si="3"/>
        <v>5.8637022691094963E-2</v>
      </c>
    </row>
    <row r="44" spans="1:21">
      <c r="A44" s="1" t="s">
        <v>32</v>
      </c>
      <c r="C44" s="8">
        <v>0</v>
      </c>
      <c r="D44" s="8"/>
      <c r="E44" s="8">
        <v>9075405323</v>
      </c>
      <c r="F44" s="8"/>
      <c r="G44" s="8">
        <v>0</v>
      </c>
      <c r="H44" s="8"/>
      <c r="I44" s="8">
        <f t="shared" si="0"/>
        <v>9075405323</v>
      </c>
      <c r="J44" s="8"/>
      <c r="K44" s="10">
        <f t="shared" si="1"/>
        <v>1.1186350442196126E-2</v>
      </c>
      <c r="L44" s="8"/>
      <c r="M44" s="8">
        <v>0</v>
      </c>
      <c r="N44" s="8"/>
      <c r="O44" s="8">
        <v>4293636462</v>
      </c>
      <c r="P44" s="8"/>
      <c r="Q44" s="8">
        <v>0</v>
      </c>
      <c r="R44" s="8"/>
      <c r="S44" s="8">
        <f t="shared" si="2"/>
        <v>4293636462</v>
      </c>
      <c r="T44" s="18"/>
      <c r="U44" s="10">
        <f t="shared" si="3"/>
        <v>4.6856629782992803E-3</v>
      </c>
    </row>
    <row r="45" spans="1:21" ht="24.75" thickBot="1">
      <c r="C45" s="9">
        <f>SUM(C8:C44)</f>
        <v>0</v>
      </c>
      <c r="D45" s="8"/>
      <c r="E45" s="9">
        <f>SUM(E8:E44)</f>
        <v>791503358265</v>
      </c>
      <c r="F45" s="8"/>
      <c r="G45" s="9">
        <f>SUM(G8:G44)</f>
        <v>19789419473</v>
      </c>
      <c r="H45" s="8"/>
      <c r="I45" s="9">
        <f>SUM(I8:I44)</f>
        <v>811292777738</v>
      </c>
      <c r="J45" s="8"/>
      <c r="K45" s="11">
        <f>SUM(K8:K44)</f>
        <v>1</v>
      </c>
      <c r="L45" s="8"/>
      <c r="M45" s="9">
        <f>SUM(M8:M44)</f>
        <v>105155923830</v>
      </c>
      <c r="N45" s="8"/>
      <c r="O45" s="9">
        <f>SUM(O8:O44)</f>
        <v>724364666504</v>
      </c>
      <c r="P45" s="8"/>
      <c r="Q45" s="9">
        <f>SUM(Q8:Q44)</f>
        <v>86814298002</v>
      </c>
      <c r="R45" s="8"/>
      <c r="S45" s="9">
        <f>SUM(S8:S44)</f>
        <v>916334888336</v>
      </c>
      <c r="T45" s="18"/>
      <c r="U45" s="14">
        <f>SUM(U8:U44)</f>
        <v>0.99999999999999978</v>
      </c>
    </row>
    <row r="46" spans="1:21" ht="24.75" thickTop="1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11" sqref="K11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4.75">
      <c r="A3" s="2" t="s">
        <v>66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24.75">
      <c r="A6" s="6" t="s">
        <v>97</v>
      </c>
      <c r="B6" s="6" t="s">
        <v>97</v>
      </c>
      <c r="C6" s="6" t="s">
        <v>97</v>
      </c>
      <c r="E6" s="6" t="s">
        <v>68</v>
      </c>
      <c r="F6" s="6" t="s">
        <v>68</v>
      </c>
      <c r="G6" s="6" t="s">
        <v>68</v>
      </c>
      <c r="I6" s="6" t="s">
        <v>69</v>
      </c>
      <c r="J6" s="6" t="s">
        <v>69</v>
      </c>
      <c r="K6" s="6" t="s">
        <v>69</v>
      </c>
    </row>
    <row r="7" spans="1:11" ht="24.75">
      <c r="A7" s="6" t="s">
        <v>98</v>
      </c>
      <c r="C7" s="6" t="s">
        <v>54</v>
      </c>
      <c r="E7" s="6" t="s">
        <v>99</v>
      </c>
      <c r="G7" s="6" t="s">
        <v>100</v>
      </c>
      <c r="I7" s="6" t="s">
        <v>99</v>
      </c>
      <c r="K7" s="6" t="s">
        <v>100</v>
      </c>
    </row>
    <row r="8" spans="1:11">
      <c r="A8" s="1" t="s">
        <v>60</v>
      </c>
      <c r="C8" s="4" t="s">
        <v>61</v>
      </c>
      <c r="D8" s="4"/>
      <c r="E8" s="7">
        <v>139092</v>
      </c>
      <c r="F8" s="4"/>
      <c r="G8" s="10">
        <f>E8/$E$10</f>
        <v>1</v>
      </c>
      <c r="H8" s="4"/>
      <c r="I8" s="7">
        <v>17604106</v>
      </c>
      <c r="J8" s="4"/>
      <c r="K8" s="10">
        <f>I8/$I$10</f>
        <v>1.9110651521820498E-4</v>
      </c>
    </row>
    <row r="9" spans="1:11">
      <c r="A9" s="1" t="s">
        <v>64</v>
      </c>
      <c r="C9" s="4" t="s">
        <v>65</v>
      </c>
      <c r="D9" s="4"/>
      <c r="E9" s="7">
        <v>0</v>
      </c>
      <c r="F9" s="4"/>
      <c r="G9" s="10">
        <f>E9/$E$10</f>
        <v>0</v>
      </c>
      <c r="H9" s="4"/>
      <c r="I9" s="7">
        <v>92099119282</v>
      </c>
      <c r="J9" s="4"/>
      <c r="K9" s="10">
        <f>I9/$I$10</f>
        <v>0.99980889348478175</v>
      </c>
    </row>
    <row r="10" spans="1:11" ht="24.75" thickBot="1">
      <c r="C10" s="4"/>
      <c r="D10" s="4"/>
      <c r="E10" s="17">
        <f>SUM(E8:E9)</f>
        <v>139092</v>
      </c>
      <c r="F10" s="4"/>
      <c r="G10" s="14">
        <f>SUM(G8:G9)</f>
        <v>1</v>
      </c>
      <c r="H10" s="4"/>
      <c r="I10" s="17">
        <f>SUM(I8:I9)</f>
        <v>92116723388</v>
      </c>
      <c r="J10" s="4"/>
      <c r="K10" s="14">
        <f>SUM(K8:K9)</f>
        <v>1</v>
      </c>
    </row>
    <row r="11" spans="1:11" ht="24.75" thickTop="1">
      <c r="C11" s="4"/>
      <c r="D11" s="4"/>
      <c r="E11" s="4"/>
      <c r="F11" s="4"/>
      <c r="G11" s="4"/>
      <c r="H11" s="4"/>
      <c r="I11" s="4"/>
      <c r="J11" s="4"/>
      <c r="K11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8" sqref="G7:G8"/>
    </sheetView>
  </sheetViews>
  <sheetFormatPr defaultRowHeight="2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" t="s">
        <v>0</v>
      </c>
      <c r="B2" s="2"/>
      <c r="C2" s="2"/>
      <c r="D2" s="2"/>
      <c r="E2" s="2"/>
      <c r="F2" s="2"/>
      <c r="G2" s="2"/>
    </row>
    <row r="3" spans="1:7" ht="24.75">
      <c r="A3" s="2" t="s">
        <v>66</v>
      </c>
      <c r="B3" s="2"/>
      <c r="C3" s="2"/>
      <c r="D3" s="2"/>
      <c r="E3" s="2"/>
      <c r="F3" s="2"/>
      <c r="G3" s="2"/>
    </row>
    <row r="4" spans="1:7" ht="24.75">
      <c r="A4" s="2" t="s">
        <v>2</v>
      </c>
      <c r="B4" s="2"/>
      <c r="C4" s="2"/>
      <c r="D4" s="2"/>
      <c r="E4" s="2"/>
      <c r="F4" s="2"/>
      <c r="G4" s="2"/>
    </row>
    <row r="6" spans="1:7" ht="24.75">
      <c r="A6" s="6" t="s">
        <v>70</v>
      </c>
      <c r="C6" s="6" t="s">
        <v>57</v>
      </c>
      <c r="E6" s="6" t="s">
        <v>96</v>
      </c>
      <c r="G6" s="6" t="s">
        <v>13</v>
      </c>
    </row>
    <row r="7" spans="1:7">
      <c r="A7" s="1" t="s">
        <v>101</v>
      </c>
      <c r="C7" s="7">
        <v>811292777738</v>
      </c>
      <c r="E7" s="4" t="s">
        <v>102</v>
      </c>
      <c r="G7" s="10">
        <v>9.8057398414951771E-2</v>
      </c>
    </row>
    <row r="8" spans="1:7">
      <c r="A8" s="1" t="s">
        <v>103</v>
      </c>
      <c r="C8" s="7">
        <v>139092</v>
      </c>
      <c r="E8" s="4" t="s">
        <v>18</v>
      </c>
      <c r="G8" s="10">
        <v>1.6811439759589562E-8</v>
      </c>
    </row>
    <row r="9" spans="1:7" ht="24.75" thickBot="1">
      <c r="C9" s="17">
        <f>SUM(C7:C8)</f>
        <v>811292916830</v>
      </c>
      <c r="E9" s="11">
        <f>SUM(E7:E8)</f>
        <v>0</v>
      </c>
      <c r="G9" s="14">
        <f>SUM(G7:G8)</f>
        <v>9.8057415226391526E-2</v>
      </c>
    </row>
    <row r="10" spans="1:7" ht="24.75" thickTop="1">
      <c r="C10" s="4"/>
    </row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ignoredErrors>
    <ignoredError sqref="E7: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2023-12-26T11:52:21Z</dcterms:modified>
</cp:coreProperties>
</file>