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ماه\"/>
    </mc:Choice>
  </mc:AlternateContent>
  <xr:revisionPtr revIDLastSave="0" documentId="13_ncr:1_{DA4FF8A9-A6AE-438F-8CAD-EDA326F599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ناشی از فروش" sheetId="10" r:id="rId5"/>
    <sheet name="سرمایه‌گذاری در سهام" sheetId="11" r:id="rId6"/>
    <sheet name="درآمد سپرده بانکی" sheetId="13" r:id="rId7"/>
    <sheet name="جمع درآمدها" sheetId="1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5" l="1"/>
  <c r="E9" i="15"/>
  <c r="E7" i="15"/>
  <c r="K9" i="13"/>
  <c r="K8" i="13"/>
  <c r="G9" i="13"/>
  <c r="G8" i="13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8" i="10"/>
  <c r="Q3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8" i="9"/>
  <c r="O33" i="9"/>
  <c r="M33" i="9"/>
  <c r="E33" i="9"/>
  <c r="G33" i="9"/>
  <c r="I3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8" i="9"/>
  <c r="K11" i="6"/>
  <c r="Y39" i="1"/>
  <c r="C9" i="15" l="1"/>
  <c r="I9" i="13"/>
  <c r="E9" i="13"/>
  <c r="S38" i="11"/>
  <c r="Q38" i="11"/>
  <c r="O38" i="11"/>
  <c r="M38" i="11"/>
  <c r="I38" i="11"/>
  <c r="G38" i="11"/>
  <c r="E38" i="11"/>
  <c r="C38" i="11"/>
  <c r="Q25" i="10"/>
  <c r="O25" i="10"/>
  <c r="M25" i="10"/>
  <c r="I25" i="10"/>
  <c r="G25" i="10"/>
  <c r="E25" i="10"/>
  <c r="S9" i="7"/>
  <c r="Q9" i="7"/>
  <c r="O9" i="7"/>
  <c r="M9" i="7"/>
  <c r="K9" i="7"/>
  <c r="I9" i="7"/>
  <c r="Q11" i="6"/>
  <c r="O11" i="6"/>
  <c r="M11" i="6"/>
  <c r="W39" i="1"/>
  <c r="U39" i="1"/>
  <c r="O39" i="1"/>
  <c r="K39" i="1"/>
  <c r="G39" i="1"/>
  <c r="E39" i="1"/>
</calcChain>
</file>

<file path=xl/sharedStrings.xml><?xml version="1.0" encoding="utf-8"?>
<sst xmlns="http://schemas.openxmlformats.org/spreadsheetml/2006/main" count="817" uniqueCount="123">
  <si>
    <t>صندوق سرمایه‌گذاری بخشی صنایع مفید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</si>
  <si>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</si>
  <si>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</si>
  <si>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</si>
  <si>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</si>
  <si>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</si>
  <si>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</si>
  <si>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</si>
  <si>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</si>
  <si>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</si>
  <si>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</si>
  <si>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</si>
  <si>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</si>
  <si>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</si>
  <si>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</si>
  <si>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</si>
  <si>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خاورمیانه</t>
  </si>
  <si>
    <t>0.00%</t>
  </si>
  <si>
    <t>پالایش نفت اصفهان</t>
  </si>
  <si>
    <t>پرتو بار فرابر خلیج فارس</t>
  </si>
  <si>
    <t>توسعه معدنی و صنعتی صبانور</t>
  </si>
  <si>
    <t>ح. گسترش سوخت سبززاگرس(س. عام)</t>
  </si>
  <si>
    <t>داروپخش‌ (هلدینگ‌</t>
  </si>
  <si>
    <t>سپنتا</t>
  </si>
  <si>
    <t>سرمایه گذاری شفادارو</t>
  </si>
  <si>
    <t>سیمان‌ تهران‌</t>
  </si>
  <si>
    <t>0.65%</t>
  </si>
  <si>
    <t>سیمان‌ کرمان‌</t>
  </si>
  <si>
    <t>شرکت آهن و فولاد ارفع</t>
  </si>
  <si>
    <t>صبا فولاد خلیج فارس</t>
  </si>
  <si>
    <t>0.47%</t>
  </si>
  <si>
    <t>صنایع فروآلیاژ ایران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</si>
  <si>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</si>
  <si>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</si>
  <si>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</si>
  <si>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</si>
  <si>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</si>
  <si>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</si>
  <si>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</si>
  <si>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</si>
  <si>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ملی‌ صنایع‌ مس‌ ایران‌</t>
  </si>
  <si>
    <t>مولد نیروگاهی تجارت فارس</t>
  </si>
  <si>
    <t>نوردوقطعات‌ فولادی‌</t>
  </si>
  <si>
    <t>کاشی‌ پارس‌</t>
  </si>
  <si>
    <t>کشت و دام قیام اصفهان</t>
  </si>
  <si>
    <t>گسترش سوخت سبززاگرس(سهامی عام)</t>
  </si>
  <si>
    <t>نیان الکترونیک</t>
  </si>
  <si>
    <t>محصولات کاغذی لطیف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</si>
  <si>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</si>
  <si>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</si>
  <si>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</si>
  <si>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</si>
  <si>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</si>
  <si>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</si>
  <si>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</si>
  <si>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</si>
  <si>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</si>
  <si>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</si>
  <si>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</si>
  <si>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</si>
  <si>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</si>
  <si>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</si>
  <si>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</si>
  <si>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</si>
  <si>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بانک پاسارگاد هفت تیر</t>
  </si>
  <si>
    <t>207-8100-16555555-1</t>
  </si>
  <si>
    <t>100910810707075653</t>
  </si>
  <si>
    <t>31.31%</t>
  </si>
  <si>
    <t>31.32%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</si>
  <si>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</si>
  <si>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</si>
  <si>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</si>
  <si>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</si>
  <si>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</si>
  <si>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</si>
  <si>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</si>
  <si>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</si>
  <si>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</si>
  <si>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</si>
  <si>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</si>
  <si>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</si>
  <si>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</si>
  <si>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</si>
  <si>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</si>
  <si>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</si>
  <si>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</si>
  <si>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1.63%</t>
  </si>
  <si>
    <t>1.39%</t>
  </si>
  <si>
    <t>4.79%</t>
  </si>
  <si>
    <t>0.33%</t>
  </si>
  <si>
    <t>64.27%</t>
  </si>
  <si>
    <t>0.15%</t>
  </si>
  <si>
    <t>-9.30%</t>
  </si>
  <si>
    <t>5.60%</t>
  </si>
  <si>
    <t>38.95%</t>
  </si>
  <si>
    <t>0.90%</t>
  </si>
  <si>
    <t>-0.14%</t>
  </si>
  <si>
    <t>5.42%</t>
  </si>
  <si>
    <t>-4.42%</t>
  </si>
  <si>
    <t>1.23%</t>
  </si>
  <si>
    <t>5.26%</t>
  </si>
  <si>
    <t>0.36%</t>
  </si>
  <si>
    <t>4.88%</t>
  </si>
  <si>
    <t>1.62%</t>
  </si>
  <si>
    <t>13.14%</t>
  </si>
  <si>
    <t>1.78%</t>
  </si>
  <si>
    <t>0.38%</t>
  </si>
  <si>
    <t>0.42%</t>
  </si>
  <si>
    <t>5.13%</t>
  </si>
  <si>
    <t>1.09%</t>
  </si>
  <si>
    <t>-14.23%</t>
  </si>
  <si>
    <t>-28.03%</t>
  </si>
  <si>
    <t>-1.80%</t>
  </si>
  <si>
    <t>0.07%</t>
  </si>
  <si>
    <t>101.96%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</si>
  <si>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</si>
  <si>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</si>
  <si>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</si>
  <si>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</si>
  <si>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</si>
  <si>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</si>
  <si>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1402/10/01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</si>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</sst>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4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2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/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0" fontId="3" fillId="0" borderId="3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41"/>
  <sheetViews>
    <sheetView rightToLeft="1" topLeftCell="D27" workbookViewId="0">
      <selection activeCell="Y33" sqref="Y33"/>
    </sheetView>
  </sheetViews>
  <sheetFormatPr defaultRowHeight="2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8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8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8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8" ht="24.75">
      <c r="A6" s="19" t="s">
        <v>3</v>
      </c>
      <c r="C6" s="19" t="s">
        <v>6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8" ht="24.75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8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8">
      <c r="A9" s="1" t="s">
        <v>15</v>
      </c>
      <c r="C9" s="8">
        <v>48888743</v>
      </c>
      <c r="D9" s="8"/>
      <c r="E9" s="8">
        <v>402114841539</v>
      </c>
      <c r="F9" s="8"/>
      <c r="G9" s="8">
        <v>392670668231.53198</v>
      </c>
      <c r="H9" s="8"/>
      <c r="I9" s="8">
        <v>0</v>
      </c>
      <c r="J9" s="8"/>
      <c r="K9" s="8">
        <v>0</v>
      </c>
      <c r="L9" s="8"/>
      <c r="M9" s="8">
        <v>-650000</v>
      </c>
      <c r="N9" s="8"/>
      <c r="O9" s="8">
        <v>5273983524</v>
      </c>
      <c r="P9" s="8"/>
      <c r="Q9" s="8">
        <v>48238743</v>
      </c>
      <c r="R9" s="8"/>
      <c r="S9" s="8">
        <v>7950</v>
      </c>
      <c r="T9" s="8"/>
      <c r="U9" s="8">
        <v>396768525984</v>
      </c>
      <c r="V9" s="8"/>
      <c r="W9" s="8">
        <v>381216193709.242</v>
      </c>
      <c r="X9" s="5"/>
      <c r="Y9" s="10">
        <v>2.7236520271693983E-2</v>
      </c>
      <c r="Z9" s="5"/>
      <c r="AA9" s="5"/>
      <c r="AB9" s="5"/>
    </row>
    <row r="10" spans="1:28">
      <c r="A10" s="1" t="s">
        <v>16</v>
      </c>
      <c r="C10" s="8">
        <v>29054425</v>
      </c>
      <c r="D10" s="8"/>
      <c r="E10" s="8">
        <v>103635269215</v>
      </c>
      <c r="F10" s="8"/>
      <c r="G10" s="8">
        <v>108450224648.04401</v>
      </c>
      <c r="H10" s="8"/>
      <c r="I10" s="8">
        <v>0</v>
      </c>
      <c r="J10" s="8"/>
      <c r="K10" s="8">
        <v>0</v>
      </c>
      <c r="L10" s="8"/>
      <c r="M10" s="8">
        <v>-29054425</v>
      </c>
      <c r="N10" s="8"/>
      <c r="O10" s="8">
        <v>106861831818</v>
      </c>
      <c r="P10" s="8"/>
      <c r="Q10" s="8">
        <v>0</v>
      </c>
      <c r="R10" s="8"/>
      <c r="S10" s="8">
        <v>0</v>
      </c>
      <c r="T10" s="8"/>
      <c r="U10" s="8">
        <v>0</v>
      </c>
      <c r="V10" s="8"/>
      <c r="W10" s="8">
        <v>0</v>
      </c>
      <c r="X10" s="5"/>
      <c r="Y10" s="10">
        <v>0</v>
      </c>
      <c r="Z10" s="5"/>
      <c r="AA10" s="5"/>
      <c r="AB10" s="5"/>
    </row>
    <row r="11" spans="1:28">
      <c r="A11" s="1" t="s">
        <v>18</v>
      </c>
      <c r="C11" s="8">
        <v>1868006</v>
      </c>
      <c r="D11" s="8"/>
      <c r="E11" s="8">
        <v>12396825573</v>
      </c>
      <c r="F11" s="8"/>
      <c r="G11" s="8">
        <v>16266368351.268</v>
      </c>
      <c r="H11" s="8"/>
      <c r="I11" s="8">
        <v>0</v>
      </c>
      <c r="J11" s="8"/>
      <c r="K11" s="8">
        <v>0</v>
      </c>
      <c r="L11" s="8"/>
      <c r="M11" s="8">
        <v>-1868006</v>
      </c>
      <c r="N11" s="8"/>
      <c r="O11" s="8">
        <v>15844571729</v>
      </c>
      <c r="P11" s="8"/>
      <c r="Q11" s="8">
        <v>0</v>
      </c>
      <c r="R11" s="8"/>
      <c r="S11" s="8">
        <v>0</v>
      </c>
      <c r="T11" s="8"/>
      <c r="U11" s="8">
        <v>0</v>
      </c>
      <c r="V11" s="8"/>
      <c r="W11" s="8">
        <v>0</v>
      </c>
      <c r="X11" s="5"/>
      <c r="Y11" s="10">
        <v>0</v>
      </c>
      <c r="Z11" s="5"/>
      <c r="AA11" s="5"/>
      <c r="AB11" s="5"/>
    </row>
    <row r="12" spans="1:28">
      <c r="A12" s="1" t="s">
        <v>19</v>
      </c>
      <c r="C12" s="8">
        <v>1800000</v>
      </c>
      <c r="D12" s="8"/>
      <c r="E12" s="8">
        <v>9098253720</v>
      </c>
      <c r="F12" s="8"/>
      <c r="G12" s="8">
        <v>9590594400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1800000</v>
      </c>
      <c r="R12" s="8"/>
      <c r="S12" s="8">
        <v>5060</v>
      </c>
      <c r="T12" s="8"/>
      <c r="U12" s="8">
        <v>9098253720</v>
      </c>
      <c r="V12" s="8"/>
      <c r="W12" s="8">
        <v>9053807400</v>
      </c>
      <c r="X12" s="5"/>
      <c r="Y12" s="10">
        <v>6.468618407490666E-4</v>
      </c>
      <c r="Z12" s="5"/>
      <c r="AA12" s="5"/>
      <c r="AB12" s="5"/>
    </row>
    <row r="13" spans="1:28">
      <c r="A13" s="1" t="s">
        <v>20</v>
      </c>
      <c r="C13" s="8">
        <v>37713228</v>
      </c>
      <c r="D13" s="8"/>
      <c r="E13" s="8">
        <v>697775763974</v>
      </c>
      <c r="F13" s="8"/>
      <c r="G13" s="8">
        <v>695792764485.50403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37713228</v>
      </c>
      <c r="R13" s="8"/>
      <c r="S13" s="8">
        <v>19050</v>
      </c>
      <c r="T13" s="8"/>
      <c r="U13" s="8">
        <v>697775763974</v>
      </c>
      <c r="V13" s="8"/>
      <c r="W13" s="8">
        <v>714162293289.27002</v>
      </c>
      <c r="X13" s="5"/>
      <c r="Y13" s="10">
        <v>5.1024316646129664E-2</v>
      </c>
      <c r="Z13" s="5"/>
      <c r="AA13" s="5"/>
      <c r="AB13" s="5"/>
    </row>
    <row r="14" spans="1:28">
      <c r="A14" s="1" t="s">
        <v>21</v>
      </c>
      <c r="C14" s="8">
        <v>20000000</v>
      </c>
      <c r="D14" s="8"/>
      <c r="E14" s="8">
        <v>30308099840</v>
      </c>
      <c r="F14" s="8"/>
      <c r="G14" s="8">
        <v>30099834000</v>
      </c>
      <c r="H14" s="8"/>
      <c r="I14" s="8">
        <v>0</v>
      </c>
      <c r="J14" s="8"/>
      <c r="K14" s="8">
        <v>0</v>
      </c>
      <c r="L14" s="8"/>
      <c r="M14" s="8">
        <v>-20000000</v>
      </c>
      <c r="N14" s="8"/>
      <c r="O14" s="8">
        <v>30280000000</v>
      </c>
      <c r="P14" s="8"/>
      <c r="Q14" s="8">
        <v>0</v>
      </c>
      <c r="R14" s="8"/>
      <c r="S14" s="8">
        <v>0</v>
      </c>
      <c r="T14" s="8"/>
      <c r="U14" s="8">
        <v>0</v>
      </c>
      <c r="V14" s="8"/>
      <c r="W14" s="8">
        <v>0</v>
      </c>
      <c r="X14" s="5"/>
      <c r="Y14" s="10">
        <v>0</v>
      </c>
      <c r="Z14" s="5"/>
      <c r="AA14" s="5"/>
      <c r="AB14" s="5"/>
    </row>
    <row r="15" spans="1:28">
      <c r="A15" s="1" t="s">
        <v>22</v>
      </c>
      <c r="C15" s="8">
        <v>4053668</v>
      </c>
      <c r="D15" s="8"/>
      <c r="E15" s="8">
        <v>75223143862</v>
      </c>
      <c r="F15" s="8"/>
      <c r="G15" s="8">
        <v>80349200587.475998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4053668</v>
      </c>
      <c r="R15" s="8"/>
      <c r="S15" s="8">
        <v>19420</v>
      </c>
      <c r="T15" s="8"/>
      <c r="U15" s="8">
        <v>75223143862</v>
      </c>
      <c r="V15" s="8"/>
      <c r="W15" s="8">
        <v>78253835276.268005</v>
      </c>
      <c r="X15" s="5"/>
      <c r="Y15" s="10">
        <v>5.5909539154191598E-3</v>
      </c>
      <c r="Z15" s="5"/>
      <c r="AA15" s="5"/>
      <c r="AB15" s="5"/>
    </row>
    <row r="16" spans="1:28">
      <c r="A16" s="1" t="s">
        <v>23</v>
      </c>
      <c r="C16" s="8">
        <v>1013777</v>
      </c>
      <c r="D16" s="8"/>
      <c r="E16" s="8">
        <v>50899696616</v>
      </c>
      <c r="F16" s="8"/>
      <c r="G16" s="8">
        <v>57915106693.069504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1013777</v>
      </c>
      <c r="R16" s="8"/>
      <c r="S16" s="8">
        <v>50900</v>
      </c>
      <c r="T16" s="8"/>
      <c r="U16" s="8">
        <v>50899696616</v>
      </c>
      <c r="V16" s="8"/>
      <c r="W16" s="8">
        <v>51294221866.665001</v>
      </c>
      <c r="X16" s="5"/>
      <c r="Y16" s="10">
        <v>3.6647869024099126E-3</v>
      </c>
      <c r="Z16" s="5"/>
      <c r="AA16" s="5"/>
      <c r="AB16" s="5"/>
    </row>
    <row r="17" spans="1:28">
      <c r="A17" s="1" t="s">
        <v>24</v>
      </c>
      <c r="C17" s="8">
        <v>3935776</v>
      </c>
      <c r="D17" s="8"/>
      <c r="E17" s="8">
        <v>89751541210</v>
      </c>
      <c r="F17" s="8"/>
      <c r="G17" s="8">
        <v>85015542225.744003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3935776</v>
      </c>
      <c r="R17" s="8"/>
      <c r="S17" s="8">
        <v>20120</v>
      </c>
      <c r="T17" s="8"/>
      <c r="U17" s="8">
        <v>89751541210</v>
      </c>
      <c r="V17" s="8"/>
      <c r="W17" s="8">
        <v>78716645631.936005</v>
      </c>
      <c r="X17" s="5"/>
      <c r="Y17" s="10">
        <v>5.6240200438840895E-3</v>
      </c>
      <c r="Z17" s="5"/>
      <c r="AA17" s="5"/>
      <c r="AB17" s="5"/>
    </row>
    <row r="18" spans="1:28">
      <c r="A18" s="1" t="s">
        <v>25</v>
      </c>
      <c r="C18" s="8">
        <v>17769877</v>
      </c>
      <c r="D18" s="8"/>
      <c r="E18" s="8">
        <v>88621185926</v>
      </c>
      <c r="F18" s="8"/>
      <c r="G18" s="8">
        <v>108457857863.55901</v>
      </c>
      <c r="H18" s="8"/>
      <c r="I18" s="8">
        <v>0</v>
      </c>
      <c r="J18" s="8"/>
      <c r="K18" s="8">
        <v>0</v>
      </c>
      <c r="L18" s="8"/>
      <c r="M18" s="8">
        <v>-1700000</v>
      </c>
      <c r="N18" s="8"/>
      <c r="O18" s="8">
        <v>9695014306</v>
      </c>
      <c r="P18" s="8"/>
      <c r="Q18" s="8">
        <v>16069877</v>
      </c>
      <c r="R18" s="8"/>
      <c r="S18" s="8">
        <v>5730</v>
      </c>
      <c r="T18" s="8"/>
      <c r="U18" s="8">
        <v>80143017175</v>
      </c>
      <c r="V18" s="8"/>
      <c r="W18" s="8">
        <v>91532516858.500504</v>
      </c>
      <c r="X18" s="5"/>
      <c r="Y18" s="10">
        <v>6.5396677582830621E-3</v>
      </c>
      <c r="Z18" s="5"/>
      <c r="AA18" s="5"/>
      <c r="AB18" s="5"/>
    </row>
    <row r="19" spans="1:28">
      <c r="A19" s="1" t="s">
        <v>27</v>
      </c>
      <c r="C19" s="8">
        <v>834705</v>
      </c>
      <c r="D19" s="8"/>
      <c r="E19" s="8">
        <v>23401021108</v>
      </c>
      <c r="F19" s="8"/>
      <c r="G19" s="8">
        <v>26800553719.575001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834705</v>
      </c>
      <c r="R19" s="8"/>
      <c r="S19" s="8">
        <v>31710</v>
      </c>
      <c r="T19" s="8"/>
      <c r="U19" s="8">
        <v>23401021108</v>
      </c>
      <c r="V19" s="8"/>
      <c r="W19" s="8">
        <v>26311008001.477501</v>
      </c>
      <c r="X19" s="5"/>
      <c r="Y19" s="10">
        <v>1.8798264990482517E-3</v>
      </c>
      <c r="Z19" s="5"/>
      <c r="AA19" s="5"/>
      <c r="AB19" s="5"/>
    </row>
    <row r="20" spans="1:28">
      <c r="A20" s="1" t="s">
        <v>28</v>
      </c>
      <c r="C20" s="8">
        <v>17739053</v>
      </c>
      <c r="D20" s="8"/>
      <c r="E20" s="8">
        <v>499014393295</v>
      </c>
      <c r="F20" s="8"/>
      <c r="G20" s="8">
        <v>444364341993.17999</v>
      </c>
      <c r="H20" s="8"/>
      <c r="I20" s="8">
        <v>0</v>
      </c>
      <c r="J20" s="8"/>
      <c r="K20" s="8">
        <v>0</v>
      </c>
      <c r="L20" s="8"/>
      <c r="M20" s="8">
        <v>-200000</v>
      </c>
      <c r="N20" s="8"/>
      <c r="O20" s="8">
        <v>4955905047</v>
      </c>
      <c r="P20" s="8"/>
      <c r="Q20" s="8">
        <v>17539053</v>
      </c>
      <c r="R20" s="8"/>
      <c r="S20" s="8">
        <v>25100</v>
      </c>
      <c r="T20" s="8"/>
      <c r="U20" s="8">
        <v>493388226070</v>
      </c>
      <c r="V20" s="8"/>
      <c r="W20" s="8">
        <v>437610860429.71503</v>
      </c>
      <c r="X20" s="5"/>
      <c r="Y20" s="10">
        <v>3.1265715538564283E-2</v>
      </c>
      <c r="Z20" s="5"/>
      <c r="AA20" s="5"/>
      <c r="AB20" s="5"/>
    </row>
    <row r="21" spans="1:28">
      <c r="A21" s="1" t="s">
        <v>29</v>
      </c>
      <c r="C21" s="8">
        <v>12837776</v>
      </c>
      <c r="D21" s="8"/>
      <c r="E21" s="8">
        <v>60792815284</v>
      </c>
      <c r="F21" s="8"/>
      <c r="G21" s="8">
        <v>83076656925.528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12837776</v>
      </c>
      <c r="R21" s="8"/>
      <c r="S21" s="8">
        <v>5180</v>
      </c>
      <c r="T21" s="8"/>
      <c r="U21" s="8">
        <v>60792815284</v>
      </c>
      <c r="V21" s="8"/>
      <c r="W21" s="8">
        <v>66104006585.903999</v>
      </c>
      <c r="X21" s="5"/>
      <c r="Y21" s="10">
        <v>4.7228925348076524E-3</v>
      </c>
      <c r="Z21" s="5"/>
      <c r="AA21" s="5"/>
      <c r="AB21" s="5"/>
    </row>
    <row r="22" spans="1:28">
      <c r="A22" s="1" t="s">
        <v>31</v>
      </c>
      <c r="C22" s="8">
        <v>2074938</v>
      </c>
      <c r="D22" s="8"/>
      <c r="E22" s="8">
        <v>89760564159</v>
      </c>
      <c r="F22" s="8"/>
      <c r="G22" s="8">
        <v>94054200621.839996</v>
      </c>
      <c r="H22" s="8"/>
      <c r="I22" s="8">
        <v>0</v>
      </c>
      <c r="J22" s="8"/>
      <c r="K22" s="8">
        <v>0</v>
      </c>
      <c r="L22" s="8"/>
      <c r="M22" s="8">
        <v>-298643</v>
      </c>
      <c r="N22" s="8"/>
      <c r="O22" s="8">
        <v>12930915479</v>
      </c>
      <c r="P22" s="8"/>
      <c r="Q22" s="8">
        <v>1776295</v>
      </c>
      <c r="R22" s="8"/>
      <c r="S22" s="8">
        <v>42100</v>
      </c>
      <c r="T22" s="8"/>
      <c r="U22" s="8">
        <v>76841448442</v>
      </c>
      <c r="V22" s="8"/>
      <c r="W22" s="8">
        <v>74337066483.975006</v>
      </c>
      <c r="X22" s="5"/>
      <c r="Y22" s="10">
        <v>5.3111149306875926E-3</v>
      </c>
      <c r="Z22" s="5"/>
      <c r="AA22" s="5"/>
      <c r="AB22" s="5"/>
    </row>
    <row r="23" spans="1:28">
      <c r="A23" s="1" t="s">
        <v>32</v>
      </c>
      <c r="C23" s="8">
        <v>198141594</v>
      </c>
      <c r="D23" s="8"/>
      <c r="E23" s="8">
        <v>684069426902</v>
      </c>
      <c r="F23" s="8"/>
      <c r="G23" s="8">
        <v>700596151441.34497</v>
      </c>
      <c r="H23" s="8"/>
      <c r="I23" s="8">
        <v>0</v>
      </c>
      <c r="J23" s="8"/>
      <c r="K23" s="8">
        <v>0</v>
      </c>
      <c r="L23" s="8"/>
      <c r="M23" s="8">
        <v>-5888117</v>
      </c>
      <c r="N23" s="8"/>
      <c r="O23" s="8">
        <v>21546150444</v>
      </c>
      <c r="P23" s="8"/>
      <c r="Q23" s="8">
        <v>192253477</v>
      </c>
      <c r="R23" s="8"/>
      <c r="S23" s="8">
        <v>3616</v>
      </c>
      <c r="T23" s="8"/>
      <c r="U23" s="8">
        <v>663741131665</v>
      </c>
      <c r="V23" s="8"/>
      <c r="W23" s="8">
        <v>691052200823.65002</v>
      </c>
      <c r="X23" s="5"/>
      <c r="Y23" s="10">
        <v>4.9373184001956998E-2</v>
      </c>
      <c r="Z23" s="5"/>
      <c r="AA23" s="5"/>
      <c r="AB23" s="5"/>
    </row>
    <row r="24" spans="1:28">
      <c r="A24" s="1" t="s">
        <v>33</v>
      </c>
      <c r="C24" s="8">
        <v>3857361</v>
      </c>
      <c r="D24" s="8"/>
      <c r="E24" s="8">
        <v>61557302067</v>
      </c>
      <c r="F24" s="8"/>
      <c r="G24" s="8">
        <v>61388899329.820503</v>
      </c>
      <c r="H24" s="8"/>
      <c r="I24" s="8">
        <v>0</v>
      </c>
      <c r="J24" s="8"/>
      <c r="K24" s="8">
        <v>0</v>
      </c>
      <c r="L24" s="8"/>
      <c r="M24" s="8">
        <v>-837936</v>
      </c>
      <c r="N24" s="8"/>
      <c r="O24" s="8">
        <v>13567735640</v>
      </c>
      <c r="P24" s="8"/>
      <c r="Q24" s="8">
        <v>3019425</v>
      </c>
      <c r="R24" s="8"/>
      <c r="S24" s="8">
        <v>15870</v>
      </c>
      <c r="T24" s="8"/>
      <c r="U24" s="8">
        <v>48185185879</v>
      </c>
      <c r="V24" s="8"/>
      <c r="W24" s="8">
        <v>47633161015.237503</v>
      </c>
      <c r="X24" s="5"/>
      <c r="Y24" s="10">
        <v>3.403217326559565E-3</v>
      </c>
      <c r="Z24" s="5"/>
      <c r="AA24" s="5"/>
      <c r="AB24" s="5"/>
    </row>
    <row r="25" spans="1:28">
      <c r="A25" s="1" t="s">
        <v>34</v>
      </c>
      <c r="C25" s="8">
        <v>23580762</v>
      </c>
      <c r="D25" s="8"/>
      <c r="E25" s="8">
        <v>306089217306</v>
      </c>
      <c r="F25" s="8"/>
      <c r="G25" s="8">
        <v>290192851050.31799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23580762</v>
      </c>
      <c r="R25" s="8"/>
      <c r="S25" s="8">
        <v>12360</v>
      </c>
      <c r="T25" s="8"/>
      <c r="U25" s="8">
        <v>306089217306</v>
      </c>
      <c r="V25" s="8"/>
      <c r="W25" s="8">
        <v>289724041920.99597</v>
      </c>
      <c r="X25" s="5"/>
      <c r="Y25" s="10">
        <v>2.0699736451901461E-2</v>
      </c>
      <c r="Z25" s="5"/>
      <c r="AA25" s="5"/>
      <c r="AB25" s="5"/>
    </row>
    <row r="26" spans="1:28">
      <c r="A26" s="1" t="s">
        <v>35</v>
      </c>
      <c r="C26" s="8">
        <v>15528184</v>
      </c>
      <c r="D26" s="8"/>
      <c r="E26" s="8">
        <v>62097253481</v>
      </c>
      <c r="F26" s="8"/>
      <c r="G26" s="8">
        <v>71776429569.179993</v>
      </c>
      <c r="H26" s="8"/>
      <c r="I26" s="8">
        <v>0</v>
      </c>
      <c r="J26" s="8"/>
      <c r="K26" s="8">
        <v>0</v>
      </c>
      <c r="L26" s="8"/>
      <c r="M26" s="8">
        <v>-8362000</v>
      </c>
      <c r="N26" s="8"/>
      <c r="O26" s="8">
        <v>40128347829</v>
      </c>
      <c r="P26" s="8"/>
      <c r="Q26" s="8">
        <v>7166184</v>
      </c>
      <c r="R26" s="8"/>
      <c r="S26" s="8">
        <v>4280</v>
      </c>
      <c r="T26" s="8"/>
      <c r="U26" s="8">
        <v>28657590894</v>
      </c>
      <c r="V26" s="8"/>
      <c r="W26" s="8">
        <v>30488773478.256001</v>
      </c>
      <c r="X26" s="5"/>
      <c r="Y26" s="10">
        <v>2.1783127542922987E-3</v>
      </c>
      <c r="Z26" s="5"/>
      <c r="AA26" s="5"/>
      <c r="AB26" s="5"/>
    </row>
    <row r="27" spans="1:28">
      <c r="A27" s="1" t="s">
        <v>36</v>
      </c>
      <c r="C27" s="8">
        <v>342899017</v>
      </c>
      <c r="D27" s="8"/>
      <c r="E27" s="8">
        <v>1741335102062</v>
      </c>
      <c r="F27" s="8"/>
      <c r="G27" s="8">
        <v>2161044588161.71</v>
      </c>
      <c r="H27" s="8"/>
      <c r="I27" s="8">
        <v>0</v>
      </c>
      <c r="J27" s="8"/>
      <c r="K27" s="8">
        <v>0</v>
      </c>
      <c r="L27" s="8"/>
      <c r="M27" s="8">
        <v>-8205707</v>
      </c>
      <c r="N27" s="8"/>
      <c r="O27" s="8">
        <v>51330970575</v>
      </c>
      <c r="P27" s="8"/>
      <c r="Q27" s="8">
        <v>334693310</v>
      </c>
      <c r="R27" s="8"/>
      <c r="S27" s="8">
        <v>6190</v>
      </c>
      <c r="T27" s="8"/>
      <c r="U27" s="8">
        <v>1699664275013</v>
      </c>
      <c r="V27" s="8"/>
      <c r="W27" s="8">
        <v>2059424666946.04</v>
      </c>
      <c r="X27" s="5"/>
      <c r="Y27" s="10">
        <v>0.14713845480573717</v>
      </c>
      <c r="Z27" s="5"/>
      <c r="AA27" s="5"/>
      <c r="AB27" s="5"/>
    </row>
    <row r="28" spans="1:28">
      <c r="A28" s="1" t="s">
        <v>37</v>
      </c>
      <c r="C28" s="8">
        <v>15739651</v>
      </c>
      <c r="D28" s="8"/>
      <c r="E28" s="8">
        <v>42462243657</v>
      </c>
      <c r="F28" s="8"/>
      <c r="G28" s="8">
        <v>58828960287.828003</v>
      </c>
      <c r="H28" s="8"/>
      <c r="I28" s="8">
        <v>0</v>
      </c>
      <c r="J28" s="8"/>
      <c r="K28" s="8">
        <v>0</v>
      </c>
      <c r="L28" s="8"/>
      <c r="M28" s="8">
        <v>-2641894</v>
      </c>
      <c r="N28" s="8"/>
      <c r="O28" s="8">
        <v>9851782200</v>
      </c>
      <c r="P28" s="8"/>
      <c r="Q28" s="8">
        <v>13097757</v>
      </c>
      <c r="R28" s="8"/>
      <c r="S28" s="8">
        <v>4200</v>
      </c>
      <c r="T28" s="8"/>
      <c r="U28" s="8">
        <v>35334973385</v>
      </c>
      <c r="V28" s="8"/>
      <c r="W28" s="8">
        <v>54683266452.57</v>
      </c>
      <c r="X28" s="5"/>
      <c r="Y28" s="10">
        <v>3.9069218984800922E-3</v>
      </c>
      <c r="Z28" s="5"/>
      <c r="AA28" s="5"/>
      <c r="AB28" s="5"/>
    </row>
    <row r="29" spans="1:28">
      <c r="A29" s="1" t="s">
        <v>38</v>
      </c>
      <c r="C29" s="8">
        <v>49518000</v>
      </c>
      <c r="D29" s="8"/>
      <c r="E29" s="8">
        <v>547778406098</v>
      </c>
      <c r="F29" s="8"/>
      <c r="G29" s="8">
        <v>601509555738</v>
      </c>
      <c r="H29" s="8"/>
      <c r="I29" s="8">
        <v>0</v>
      </c>
      <c r="J29" s="8"/>
      <c r="K29" s="8">
        <v>0</v>
      </c>
      <c r="L29" s="8"/>
      <c r="M29" s="8">
        <v>-1217883</v>
      </c>
      <c r="N29" s="8"/>
      <c r="O29" s="8">
        <v>14518375895</v>
      </c>
      <c r="P29" s="8"/>
      <c r="Q29" s="8">
        <v>48300117</v>
      </c>
      <c r="R29" s="8"/>
      <c r="S29" s="8">
        <v>12080</v>
      </c>
      <c r="T29" s="8"/>
      <c r="U29" s="8">
        <v>534305931269</v>
      </c>
      <c r="V29" s="8"/>
      <c r="W29" s="8">
        <v>579993794150.50806</v>
      </c>
      <c r="X29" s="5"/>
      <c r="Y29" s="10">
        <v>4.1438461934504241E-2</v>
      </c>
      <c r="Z29" s="5"/>
      <c r="AA29" s="5"/>
      <c r="AB29" s="5"/>
    </row>
    <row r="30" spans="1:28">
      <c r="A30" s="1" t="s">
        <v>39</v>
      </c>
      <c r="C30" s="8">
        <v>5912222</v>
      </c>
      <c r="D30" s="8"/>
      <c r="E30" s="8">
        <v>44498032495</v>
      </c>
      <c r="F30" s="8"/>
      <c r="G30" s="8">
        <v>49602253715.603996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5912222</v>
      </c>
      <c r="R30" s="8"/>
      <c r="S30" s="8">
        <v>8050</v>
      </c>
      <c r="T30" s="8"/>
      <c r="U30" s="8">
        <v>44498032495</v>
      </c>
      <c r="V30" s="8"/>
      <c r="W30" s="8">
        <v>47310206446.754997</v>
      </c>
      <c r="X30" s="5"/>
      <c r="Y30" s="10">
        <v>3.3801433889974614E-3</v>
      </c>
      <c r="Z30" s="5"/>
      <c r="AA30" s="5"/>
      <c r="AB30" s="5"/>
    </row>
    <row r="31" spans="1:28">
      <c r="A31" s="1" t="s">
        <v>40</v>
      </c>
      <c r="C31" s="8">
        <v>232453654</v>
      </c>
      <c r="D31" s="8"/>
      <c r="E31" s="8">
        <v>1583659101621</v>
      </c>
      <c r="F31" s="8"/>
      <c r="G31" s="8">
        <v>1797728916022.6899</v>
      </c>
      <c r="H31" s="8"/>
      <c r="I31" s="8">
        <v>0</v>
      </c>
      <c r="J31" s="8"/>
      <c r="K31" s="8">
        <v>0</v>
      </c>
      <c r="L31" s="8"/>
      <c r="M31" s="8">
        <v>-5902536</v>
      </c>
      <c r="N31" s="8"/>
      <c r="O31" s="8">
        <v>43738650170</v>
      </c>
      <c r="P31" s="8"/>
      <c r="Q31" s="8">
        <v>226551118</v>
      </c>
      <c r="R31" s="8"/>
      <c r="S31" s="8">
        <v>7420</v>
      </c>
      <c r="T31" s="8"/>
      <c r="U31" s="8">
        <v>1543446333626</v>
      </c>
      <c r="V31" s="8"/>
      <c r="W31" s="8">
        <v>1671007290251.4199</v>
      </c>
      <c r="X31" s="5"/>
      <c r="Y31" s="10">
        <v>0.11938743601693397</v>
      </c>
      <c r="Z31" s="5"/>
      <c r="AA31" s="5"/>
      <c r="AB31" s="5"/>
    </row>
    <row r="32" spans="1:28">
      <c r="A32" s="1" t="s">
        <v>41</v>
      </c>
      <c r="C32" s="8">
        <v>5298989</v>
      </c>
      <c r="D32" s="8"/>
      <c r="E32" s="8">
        <v>35010386983</v>
      </c>
      <c r="F32" s="8"/>
      <c r="G32" s="8">
        <v>29287077685.902</v>
      </c>
      <c r="H32" s="8"/>
      <c r="I32" s="8">
        <v>0</v>
      </c>
      <c r="J32" s="8"/>
      <c r="K32" s="8">
        <v>0</v>
      </c>
      <c r="L32" s="8"/>
      <c r="M32" s="8">
        <v>-5298989</v>
      </c>
      <c r="N32" s="8"/>
      <c r="O32" s="8">
        <v>28444284086</v>
      </c>
      <c r="P32" s="8"/>
      <c r="Q32" s="8">
        <v>0</v>
      </c>
      <c r="R32" s="8"/>
      <c r="S32" s="8">
        <v>0</v>
      </c>
      <c r="T32" s="8"/>
      <c r="U32" s="8">
        <v>0</v>
      </c>
      <c r="V32" s="8"/>
      <c r="W32" s="8">
        <v>0</v>
      </c>
      <c r="X32" s="5"/>
      <c r="Y32" s="10">
        <v>0</v>
      </c>
      <c r="Z32" s="5"/>
      <c r="AA32" s="5"/>
      <c r="AB32" s="5"/>
    </row>
    <row r="33" spans="1:28">
      <c r="A33" s="1" t="s">
        <v>42</v>
      </c>
      <c r="C33" s="8">
        <v>1418145</v>
      </c>
      <c r="D33" s="8"/>
      <c r="E33" s="8">
        <v>13615902567</v>
      </c>
      <c r="F33" s="8"/>
      <c r="G33" s="8">
        <v>15027477017.084999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1418145</v>
      </c>
      <c r="R33" s="8"/>
      <c r="S33" s="8">
        <v>10600</v>
      </c>
      <c r="T33" s="8"/>
      <c r="U33" s="8">
        <v>13615902567</v>
      </c>
      <c r="V33" s="8"/>
      <c r="W33" s="8">
        <v>14942894594.85</v>
      </c>
      <c r="X33" s="5"/>
      <c r="Y33" s="10">
        <v>1.0676158522815438E-3</v>
      </c>
      <c r="Z33" s="5"/>
      <c r="AA33" s="5"/>
      <c r="AB33" s="5"/>
    </row>
    <row r="34" spans="1:28">
      <c r="A34" s="1" t="s">
        <v>43</v>
      </c>
      <c r="C34" s="8">
        <v>3159641</v>
      </c>
      <c r="D34" s="8"/>
      <c r="E34" s="8">
        <v>32726647501</v>
      </c>
      <c r="F34" s="8"/>
      <c r="G34" s="8">
        <v>36496574000.901001</v>
      </c>
      <c r="H34" s="8"/>
      <c r="I34" s="8">
        <v>0</v>
      </c>
      <c r="J34" s="8"/>
      <c r="K34" s="8">
        <v>0</v>
      </c>
      <c r="L34" s="8"/>
      <c r="M34" s="8">
        <v>-853176</v>
      </c>
      <c r="N34" s="8"/>
      <c r="O34" s="8">
        <v>9396622487</v>
      </c>
      <c r="P34" s="8"/>
      <c r="Q34" s="8">
        <v>2306465</v>
      </c>
      <c r="R34" s="8"/>
      <c r="S34" s="8">
        <v>10900</v>
      </c>
      <c r="T34" s="8"/>
      <c r="U34" s="8">
        <v>23889697291</v>
      </c>
      <c r="V34" s="8"/>
      <c r="W34" s="8">
        <v>24990882712.424999</v>
      </c>
      <c r="X34" s="5"/>
      <c r="Y34" s="10">
        <v>1.7855083148006065E-3</v>
      </c>
      <c r="Z34" s="5"/>
      <c r="AA34" s="5"/>
      <c r="AB34" s="5"/>
    </row>
    <row r="35" spans="1:28">
      <c r="A35" s="1" t="s">
        <v>44</v>
      </c>
      <c r="C35" s="8">
        <v>8985692</v>
      </c>
      <c r="D35" s="8"/>
      <c r="E35" s="8">
        <v>25669729205</v>
      </c>
      <c r="F35" s="8"/>
      <c r="G35" s="8">
        <v>31343185008.2934</v>
      </c>
      <c r="H35" s="8"/>
      <c r="I35" s="8">
        <v>0</v>
      </c>
      <c r="J35" s="8"/>
      <c r="K35" s="8">
        <v>0</v>
      </c>
      <c r="L35" s="8"/>
      <c r="M35" s="8">
        <v>-8985692</v>
      </c>
      <c r="N35" s="8"/>
      <c r="O35" s="8">
        <v>30739775475</v>
      </c>
      <c r="P35" s="8"/>
      <c r="Q35" s="8">
        <v>0</v>
      </c>
      <c r="R35" s="8"/>
      <c r="S35" s="8">
        <v>0</v>
      </c>
      <c r="T35" s="8"/>
      <c r="U35" s="8">
        <v>0</v>
      </c>
      <c r="V35" s="8"/>
      <c r="W35" s="8">
        <v>0</v>
      </c>
      <c r="X35" s="5"/>
      <c r="Y35" s="10">
        <v>0</v>
      </c>
      <c r="Z35" s="5"/>
      <c r="AA35" s="5"/>
      <c r="AB35" s="5"/>
    </row>
    <row r="36" spans="1:28">
      <c r="A36" s="1" t="s">
        <v>45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v>20000000</v>
      </c>
      <c r="J36" s="8"/>
      <c r="K36" s="8">
        <v>30280000000</v>
      </c>
      <c r="L36" s="8"/>
      <c r="M36" s="8">
        <v>0</v>
      </c>
      <c r="N36" s="8"/>
      <c r="O36" s="8">
        <v>0</v>
      </c>
      <c r="P36" s="8"/>
      <c r="Q36" s="8">
        <v>20000000</v>
      </c>
      <c r="R36" s="8"/>
      <c r="S36" s="8">
        <v>1640</v>
      </c>
      <c r="T36" s="8"/>
      <c r="U36" s="8">
        <v>30280000000</v>
      </c>
      <c r="V36" s="8"/>
      <c r="W36" s="8">
        <v>32604840000</v>
      </c>
      <c r="X36" s="5"/>
      <c r="Y36" s="10">
        <v>2.3294980650603188E-3</v>
      </c>
      <c r="Z36" s="5"/>
      <c r="AA36" s="5"/>
      <c r="AB36" s="5"/>
    </row>
    <row r="37" spans="1:28">
      <c r="A37" s="1" t="s">
        <v>46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v>962000</v>
      </c>
      <c r="J37" s="8"/>
      <c r="K37" s="8">
        <v>150560814044</v>
      </c>
      <c r="L37" s="8"/>
      <c r="M37" s="8">
        <v>0</v>
      </c>
      <c r="N37" s="8"/>
      <c r="O37" s="8">
        <v>0</v>
      </c>
      <c r="P37" s="8"/>
      <c r="Q37" s="8">
        <v>962000</v>
      </c>
      <c r="R37" s="8"/>
      <c r="S37" s="8">
        <v>195300</v>
      </c>
      <c r="T37" s="8"/>
      <c r="U37" s="8">
        <v>150560814044</v>
      </c>
      <c r="V37" s="8"/>
      <c r="W37" s="8">
        <v>186760722330</v>
      </c>
      <c r="X37" s="5"/>
      <c r="Y37" s="10">
        <v>1.3343379120922001E-2</v>
      </c>
      <c r="Z37" s="5"/>
      <c r="AA37" s="5"/>
      <c r="AB37" s="5"/>
    </row>
    <row r="38" spans="1:28">
      <c r="A38" s="1" t="s">
        <v>47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v>625000</v>
      </c>
      <c r="J38" s="8"/>
      <c r="K38" s="8">
        <v>50358183750</v>
      </c>
      <c r="L38" s="8"/>
      <c r="M38" s="8">
        <v>0</v>
      </c>
      <c r="N38" s="8"/>
      <c r="O38" s="8">
        <v>0</v>
      </c>
      <c r="P38" s="8"/>
      <c r="Q38" s="8">
        <v>625000</v>
      </c>
      <c r="R38" s="8"/>
      <c r="S38" s="8">
        <v>78800</v>
      </c>
      <c r="T38" s="8"/>
      <c r="U38" s="8">
        <v>50358183750</v>
      </c>
      <c r="V38" s="8"/>
      <c r="W38" s="8">
        <v>48956962500</v>
      </c>
      <c r="X38" s="5"/>
      <c r="Y38" s="10">
        <v>3.4977981617140457E-3</v>
      </c>
      <c r="Z38" s="5"/>
      <c r="AA38" s="5"/>
      <c r="AB38" s="5"/>
    </row>
    <row r="39" spans="1:28">
      <c r="A39" s="1" t="s">
        <v>48</v>
      </c>
      <c r="C39" s="5" t="s">
        <v>48</v>
      </c>
      <c r="D39" s="5"/>
      <c r="E39" s="6">
        <f>SUM(E9:E38)</f>
        <v>7413362167266</v>
      </c>
      <c r="F39" s="5"/>
      <c r="G39" s="6">
        <f>SUM(G9:G38)</f>
        <v>8137726833774.9961</v>
      </c>
      <c r="H39" s="5"/>
      <c r="I39" s="5" t="s">
        <v>48</v>
      </c>
      <c r="J39" s="5"/>
      <c r="K39" s="6">
        <f>SUM(K9:K38)</f>
        <v>231198997794</v>
      </c>
      <c r="L39" s="5"/>
      <c r="M39" s="5" t="s">
        <v>48</v>
      </c>
      <c r="N39" s="5"/>
      <c r="O39" s="6">
        <f>SUM(O9:O38)</f>
        <v>449104916704</v>
      </c>
      <c r="P39" s="5"/>
      <c r="Q39" s="5" t="s">
        <v>48</v>
      </c>
      <c r="R39" s="5"/>
      <c r="S39" s="5" t="s">
        <v>48</v>
      </c>
      <c r="T39" s="5"/>
      <c r="U39" s="6">
        <f>SUM(U9:U38)</f>
        <v>7226710722629</v>
      </c>
      <c r="V39" s="5"/>
      <c r="W39" s="6">
        <f>SUM(W9:W38)</f>
        <v>7788166159155.6602</v>
      </c>
      <c r="X39" s="5"/>
      <c r="Y39" s="11">
        <f>SUM(Y9:Y38)</f>
        <v>0.55643634497581851</v>
      </c>
      <c r="Z39" s="5"/>
      <c r="AA39" s="5"/>
      <c r="AB39" s="5"/>
    </row>
    <row r="40" spans="1:28" ht="24.75" thickTop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>
      <c r="Y41" s="2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tabSelected="1" workbookViewId="0">
      <selection activeCell="S10" sqref="S10"/>
    </sheetView>
  </sheetViews>
  <sheetFormatPr defaultRowHeight="24"/>
  <cols>
    <col min="1" max="1" width="20.1406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2" style="1" customWidth="1"/>
    <col min="16" max="16" width="1" style="1" customWidth="1"/>
    <col min="17" max="17" width="23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52</v>
      </c>
      <c r="C6" s="19" t="s">
        <v>53</v>
      </c>
      <c r="D6" s="19" t="s">
        <v>53</v>
      </c>
      <c r="E6" s="19" t="s">
        <v>53</v>
      </c>
      <c r="F6" s="19" t="s">
        <v>53</v>
      </c>
      <c r="G6" s="19" t="s">
        <v>53</v>
      </c>
      <c r="H6" s="19" t="s">
        <v>53</v>
      </c>
      <c r="I6" s="19" t="s">
        <v>53</v>
      </c>
      <c r="K6" s="19" t="s">
        <v>121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52</v>
      </c>
      <c r="C7" s="19" t="s">
        <v>54</v>
      </c>
      <c r="E7" s="19" t="s">
        <v>55</v>
      </c>
      <c r="G7" s="19" t="s">
        <v>56</v>
      </c>
      <c r="I7" s="19" t="s">
        <v>50</v>
      </c>
      <c r="K7" s="19" t="s">
        <v>57</v>
      </c>
      <c r="M7" s="19" t="s">
        <v>58</v>
      </c>
      <c r="O7" s="19" t="s">
        <v>59</v>
      </c>
      <c r="Q7" s="19" t="s">
        <v>57</v>
      </c>
      <c r="S7" s="19" t="s">
        <v>51</v>
      </c>
    </row>
    <row r="8" spans="1:19">
      <c r="A8" s="1" t="s">
        <v>60</v>
      </c>
      <c r="C8" s="5" t="s">
        <v>61</v>
      </c>
      <c r="D8" s="5"/>
      <c r="E8" s="5" t="s">
        <v>62</v>
      </c>
      <c r="F8" s="5"/>
      <c r="G8" s="5" t="s">
        <v>63</v>
      </c>
      <c r="H8" s="5"/>
      <c r="I8" s="4">
        <v>5</v>
      </c>
      <c r="J8" s="5"/>
      <c r="K8" s="12">
        <v>1000984936</v>
      </c>
      <c r="L8" s="12"/>
      <c r="M8" s="12">
        <v>316660846792</v>
      </c>
      <c r="N8" s="12"/>
      <c r="O8" s="12">
        <v>317305932000</v>
      </c>
      <c r="P8" s="12"/>
      <c r="Q8" s="12">
        <v>355899728</v>
      </c>
      <c r="R8" s="5"/>
      <c r="S8" s="5" t="s">
        <v>17</v>
      </c>
    </row>
    <row r="9" spans="1:19">
      <c r="A9" s="1" t="s">
        <v>64</v>
      </c>
      <c r="C9" s="5" t="s">
        <v>65</v>
      </c>
      <c r="D9" s="5"/>
      <c r="E9" s="5" t="s">
        <v>62</v>
      </c>
      <c r="F9" s="5"/>
      <c r="G9" s="5" t="s">
        <v>63</v>
      </c>
      <c r="H9" s="5"/>
      <c r="I9" s="4">
        <v>5</v>
      </c>
      <c r="J9" s="5"/>
      <c r="K9" s="12">
        <v>181282</v>
      </c>
      <c r="L9" s="12"/>
      <c r="M9" s="12">
        <v>0</v>
      </c>
      <c r="N9" s="12"/>
      <c r="O9" s="12">
        <v>0</v>
      </c>
      <c r="P9" s="12"/>
      <c r="Q9" s="12">
        <v>181282</v>
      </c>
      <c r="R9" s="5"/>
      <c r="S9" s="5" t="s">
        <v>17</v>
      </c>
    </row>
    <row r="10" spans="1:19">
      <c r="A10" s="1" t="s">
        <v>60</v>
      </c>
      <c r="C10" s="5" t="s">
        <v>66</v>
      </c>
      <c r="D10" s="5"/>
      <c r="E10" s="5" t="s">
        <v>62</v>
      </c>
      <c r="F10" s="5"/>
      <c r="G10" s="5" t="s">
        <v>6</v>
      </c>
      <c r="H10" s="5"/>
      <c r="I10" s="4">
        <v>5</v>
      </c>
      <c r="J10" s="5"/>
      <c r="K10" s="12">
        <v>0</v>
      </c>
      <c r="L10" s="12"/>
      <c r="M10" s="12">
        <v>4382670340000</v>
      </c>
      <c r="N10" s="12"/>
      <c r="O10" s="12">
        <v>0</v>
      </c>
      <c r="P10" s="12"/>
      <c r="Q10" s="12">
        <v>4382670340000</v>
      </c>
      <c r="R10" s="5"/>
      <c r="S10" s="5" t="s">
        <v>67</v>
      </c>
    </row>
    <row r="11" spans="1:19">
      <c r="A11" s="1" t="s">
        <v>48</v>
      </c>
      <c r="C11" s="5" t="s">
        <v>48</v>
      </c>
      <c r="D11" s="5"/>
      <c r="E11" s="5" t="s">
        <v>48</v>
      </c>
      <c r="F11" s="5"/>
      <c r="G11" s="5" t="s">
        <v>48</v>
      </c>
      <c r="H11" s="5"/>
      <c r="I11" s="5" t="s">
        <v>48</v>
      </c>
      <c r="J11" s="5"/>
      <c r="K11" s="6">
        <f>SUM(K8:K10)</f>
        <v>1001166218</v>
      </c>
      <c r="L11" s="5"/>
      <c r="M11" s="6">
        <f>SUM(M8:M10)</f>
        <v>4699331186792</v>
      </c>
      <c r="N11" s="5"/>
      <c r="O11" s="6">
        <f>SUM(O8:O10)</f>
        <v>317305932000</v>
      </c>
      <c r="P11" s="5"/>
      <c r="Q11" s="6">
        <f>SUM(Q8:Q10)</f>
        <v>4383026421010</v>
      </c>
      <c r="R11" s="5"/>
      <c r="S11" s="7" t="s">
        <v>68</v>
      </c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G8" sqref="G8"/>
    </sheetView>
  </sheetViews>
  <sheetFormatPr defaultRowHeight="24"/>
  <cols>
    <col min="1" max="1" width="23.5703125" style="1" bestFit="1" customWidth="1"/>
    <col min="2" max="2" width="1" style="1" customWidth="1"/>
    <col min="3" max="3" width="19" style="1" customWidth="1"/>
    <col min="4" max="4" width="1" style="1" customWidth="1"/>
    <col min="5" max="5" width="18" style="1" customWidth="1"/>
    <col min="6" max="6" width="1" style="1" customWidth="1"/>
    <col min="7" max="7" width="12" style="1" customWidth="1"/>
    <col min="8" max="8" width="1" style="1" customWidth="1"/>
    <col min="9" max="9" width="18" style="1" customWidth="1"/>
    <col min="10" max="10" width="1" style="1" customWidth="1"/>
    <col min="11" max="11" width="16" style="1" customWidth="1"/>
    <col min="12" max="12" width="1" style="1" customWidth="1"/>
    <col min="13" max="13" width="18" style="1" customWidth="1"/>
    <col min="14" max="14" width="1" style="1" customWidth="1"/>
    <col min="15" max="15" width="18" style="1" customWidth="1"/>
    <col min="16" max="16" width="1" style="1" customWidth="1"/>
    <col min="17" max="17" width="16" style="1" customWidth="1"/>
    <col min="18" max="18" width="1" style="1" customWidth="1"/>
    <col min="19" max="19" width="18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69</v>
      </c>
      <c r="B3" s="20" t="s">
        <v>69</v>
      </c>
      <c r="C3" s="20" t="s">
        <v>69</v>
      </c>
      <c r="D3" s="20" t="s">
        <v>69</v>
      </c>
      <c r="E3" s="20" t="s">
        <v>69</v>
      </c>
      <c r="F3" s="20" t="s">
        <v>69</v>
      </c>
      <c r="G3" s="20" t="s">
        <v>69</v>
      </c>
      <c r="H3" s="20" t="s">
        <v>69</v>
      </c>
      <c r="I3" s="20" t="s">
        <v>69</v>
      </c>
      <c r="J3" s="20" t="s">
        <v>69</v>
      </c>
      <c r="K3" s="20" t="s">
        <v>69</v>
      </c>
      <c r="L3" s="20" t="s">
        <v>69</v>
      </c>
      <c r="M3" s="20" t="s">
        <v>69</v>
      </c>
      <c r="N3" s="20" t="s">
        <v>69</v>
      </c>
      <c r="O3" s="20" t="s">
        <v>69</v>
      </c>
      <c r="P3" s="20" t="s">
        <v>69</v>
      </c>
      <c r="Q3" s="20" t="s">
        <v>69</v>
      </c>
      <c r="R3" s="20" t="s">
        <v>69</v>
      </c>
      <c r="S3" s="20" t="s">
        <v>69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70</v>
      </c>
      <c r="B6" s="19" t="s">
        <v>70</v>
      </c>
      <c r="C6" s="19" t="s">
        <v>70</v>
      </c>
      <c r="D6" s="19" t="s">
        <v>70</v>
      </c>
      <c r="E6" s="19" t="s">
        <v>70</v>
      </c>
      <c r="F6" s="19" t="s">
        <v>70</v>
      </c>
      <c r="G6" s="19" t="s">
        <v>70</v>
      </c>
      <c r="I6" s="19" t="s">
        <v>71</v>
      </c>
      <c r="J6" s="19" t="s">
        <v>71</v>
      </c>
      <c r="K6" s="19" t="s">
        <v>71</v>
      </c>
      <c r="L6" s="19" t="s">
        <v>71</v>
      </c>
      <c r="M6" s="19" t="s">
        <v>71</v>
      </c>
      <c r="O6" s="19" t="s">
        <v>72</v>
      </c>
      <c r="P6" s="19" t="s">
        <v>72</v>
      </c>
      <c r="Q6" s="19" t="s">
        <v>72</v>
      </c>
      <c r="R6" s="19" t="s">
        <v>72</v>
      </c>
      <c r="S6" s="19" t="s">
        <v>72</v>
      </c>
    </row>
    <row r="7" spans="1:19" ht="24.75">
      <c r="A7" s="19" t="s">
        <v>73</v>
      </c>
      <c r="C7" s="19" t="s">
        <v>74</v>
      </c>
      <c r="E7" s="19" t="s">
        <v>49</v>
      </c>
      <c r="G7" s="19" t="s">
        <v>50</v>
      </c>
      <c r="I7" s="19" t="s">
        <v>75</v>
      </c>
      <c r="K7" s="19" t="s">
        <v>76</v>
      </c>
      <c r="M7" s="19" t="s">
        <v>77</v>
      </c>
      <c r="O7" s="19" t="s">
        <v>75</v>
      </c>
      <c r="Q7" s="19" t="s">
        <v>76</v>
      </c>
      <c r="S7" s="19" t="s">
        <v>77</v>
      </c>
    </row>
    <row r="8" spans="1:19">
      <c r="A8" s="1" t="s">
        <v>60</v>
      </c>
      <c r="C8" s="2">
        <v>1</v>
      </c>
      <c r="E8" s="1" t="s">
        <v>122</v>
      </c>
      <c r="G8" s="4">
        <v>5</v>
      </c>
      <c r="I8" s="4">
        <v>23528751</v>
      </c>
      <c r="J8" s="5"/>
      <c r="K8" s="4">
        <v>0</v>
      </c>
      <c r="L8" s="5"/>
      <c r="M8" s="4">
        <v>23528751</v>
      </c>
      <c r="N8" s="5"/>
      <c r="O8" s="4">
        <v>23528751</v>
      </c>
      <c r="P8" s="5"/>
      <c r="Q8" s="4">
        <v>0</v>
      </c>
      <c r="R8" s="5"/>
      <c r="S8" s="4">
        <v>23528751</v>
      </c>
    </row>
    <row r="9" spans="1:19">
      <c r="A9" s="1" t="s">
        <v>48</v>
      </c>
      <c r="C9" s="1" t="s">
        <v>48</v>
      </c>
      <c r="E9" s="1" t="s">
        <v>48</v>
      </c>
      <c r="G9" s="2"/>
      <c r="I9" s="6">
        <f>SUM(I8:I8)</f>
        <v>23528751</v>
      </c>
      <c r="J9" s="5"/>
      <c r="K9" s="6">
        <f>SUM(K8:K8)</f>
        <v>0</v>
      </c>
      <c r="L9" s="5"/>
      <c r="M9" s="6">
        <f>SUM(M8:M8)</f>
        <v>23528751</v>
      </c>
      <c r="N9" s="5"/>
      <c r="O9" s="6">
        <f>SUM(O8:O8)</f>
        <v>23528751</v>
      </c>
      <c r="P9" s="5"/>
      <c r="Q9" s="6">
        <f>SUM(Q8:Q8)</f>
        <v>0</v>
      </c>
      <c r="R9" s="5"/>
      <c r="S9" s="6">
        <f>SUM(S8:S8)</f>
        <v>23528751</v>
      </c>
    </row>
    <row r="10" spans="1:19"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3"/>
  <sheetViews>
    <sheetView rightToLeft="1" workbookViewId="0">
      <selection activeCell="Q34" sqref="Q34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69</v>
      </c>
      <c r="B3" s="20" t="s">
        <v>69</v>
      </c>
      <c r="C3" s="20" t="s">
        <v>69</v>
      </c>
      <c r="D3" s="20" t="s">
        <v>69</v>
      </c>
      <c r="E3" s="20" t="s">
        <v>69</v>
      </c>
      <c r="F3" s="20" t="s">
        <v>69</v>
      </c>
      <c r="G3" s="20" t="s">
        <v>69</v>
      </c>
      <c r="H3" s="20" t="s">
        <v>69</v>
      </c>
      <c r="I3" s="20" t="s">
        <v>69</v>
      </c>
      <c r="J3" s="20" t="s">
        <v>69</v>
      </c>
      <c r="K3" s="20" t="s">
        <v>69</v>
      </c>
      <c r="L3" s="20" t="s">
        <v>69</v>
      </c>
      <c r="M3" s="20" t="s">
        <v>69</v>
      </c>
      <c r="N3" s="20" t="s">
        <v>69</v>
      </c>
      <c r="O3" s="20" t="s">
        <v>69</v>
      </c>
      <c r="P3" s="20" t="s">
        <v>69</v>
      </c>
      <c r="Q3" s="20" t="s">
        <v>69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71</v>
      </c>
      <c r="D6" s="19" t="s">
        <v>71</v>
      </c>
      <c r="E6" s="19" t="s">
        <v>71</v>
      </c>
      <c r="F6" s="19" t="s">
        <v>71</v>
      </c>
      <c r="G6" s="19" t="s">
        <v>71</v>
      </c>
      <c r="H6" s="19" t="s">
        <v>71</v>
      </c>
      <c r="I6" s="19" t="s">
        <v>71</v>
      </c>
      <c r="K6" s="19" t="s">
        <v>72</v>
      </c>
      <c r="L6" s="19" t="s">
        <v>72</v>
      </c>
      <c r="M6" s="19" t="s">
        <v>72</v>
      </c>
      <c r="N6" s="19" t="s">
        <v>72</v>
      </c>
      <c r="O6" s="19" t="s">
        <v>72</v>
      </c>
      <c r="P6" s="19" t="s">
        <v>72</v>
      </c>
      <c r="Q6" s="19" t="s">
        <v>72</v>
      </c>
    </row>
    <row r="7" spans="1:17" ht="24.75">
      <c r="A7" s="19" t="s">
        <v>3</v>
      </c>
      <c r="C7" s="19" t="s">
        <v>7</v>
      </c>
      <c r="E7" s="19" t="s">
        <v>78</v>
      </c>
      <c r="G7" s="19" t="s">
        <v>79</v>
      </c>
      <c r="I7" s="19" t="s">
        <v>80</v>
      </c>
      <c r="K7" s="19" t="s">
        <v>7</v>
      </c>
      <c r="M7" s="19" t="s">
        <v>78</v>
      </c>
      <c r="O7" s="19" t="s">
        <v>79</v>
      </c>
      <c r="Q7" s="19" t="s">
        <v>80</v>
      </c>
    </row>
    <row r="8" spans="1:17">
      <c r="A8" s="1" t="s">
        <v>34</v>
      </c>
      <c r="C8" s="8">
        <v>23580762</v>
      </c>
      <c r="D8" s="8"/>
      <c r="E8" s="8">
        <v>289724041920</v>
      </c>
      <c r="F8" s="8"/>
      <c r="G8" s="8">
        <v>290192851050</v>
      </c>
      <c r="H8" s="8"/>
      <c r="I8" s="8">
        <f>E8-G8</f>
        <v>-468809130</v>
      </c>
      <c r="J8" s="8"/>
      <c r="K8" s="8">
        <v>23580762</v>
      </c>
      <c r="L8" s="8"/>
      <c r="M8" s="8">
        <v>289724041920</v>
      </c>
      <c r="N8" s="8"/>
      <c r="O8" s="8">
        <v>290192851050</v>
      </c>
      <c r="P8" s="8"/>
      <c r="Q8" s="8">
        <f>M8-O8</f>
        <v>-468809130</v>
      </c>
    </row>
    <row r="9" spans="1:17">
      <c r="A9" s="1" t="s">
        <v>24</v>
      </c>
      <c r="C9" s="8">
        <v>3935776</v>
      </c>
      <c r="D9" s="8"/>
      <c r="E9" s="8">
        <v>78716645631</v>
      </c>
      <c r="F9" s="8"/>
      <c r="G9" s="8">
        <v>85015542225</v>
      </c>
      <c r="H9" s="8"/>
      <c r="I9" s="8">
        <f t="shared" ref="I9:I32" si="0">E9-G9</f>
        <v>-6298896594</v>
      </c>
      <c r="J9" s="8"/>
      <c r="K9" s="8">
        <v>3935776</v>
      </c>
      <c r="L9" s="8"/>
      <c r="M9" s="8">
        <v>78716645631</v>
      </c>
      <c r="N9" s="8"/>
      <c r="O9" s="8">
        <v>85015542225</v>
      </c>
      <c r="P9" s="8"/>
      <c r="Q9" s="8">
        <f t="shared" ref="Q9:Q32" si="1">M9-O9</f>
        <v>-6298896594</v>
      </c>
    </row>
    <row r="10" spans="1:17">
      <c r="A10" s="1" t="s">
        <v>43</v>
      </c>
      <c r="C10" s="8">
        <v>2306465</v>
      </c>
      <c r="D10" s="8"/>
      <c r="E10" s="8">
        <v>24990882712</v>
      </c>
      <c r="F10" s="8"/>
      <c r="G10" s="8">
        <v>26641656736</v>
      </c>
      <c r="H10" s="8"/>
      <c r="I10" s="8">
        <f t="shared" si="0"/>
        <v>-1650774024</v>
      </c>
      <c r="J10" s="8"/>
      <c r="K10" s="8">
        <v>2306465</v>
      </c>
      <c r="L10" s="8"/>
      <c r="M10" s="8">
        <v>24990882712</v>
      </c>
      <c r="N10" s="8"/>
      <c r="O10" s="8">
        <v>26641656736</v>
      </c>
      <c r="P10" s="8"/>
      <c r="Q10" s="8">
        <f t="shared" si="1"/>
        <v>-1650774024</v>
      </c>
    </row>
    <row r="11" spans="1:17">
      <c r="A11" s="1" t="s">
        <v>22</v>
      </c>
      <c r="C11" s="8">
        <v>4053668</v>
      </c>
      <c r="D11" s="8"/>
      <c r="E11" s="8">
        <v>78253835276</v>
      </c>
      <c r="F11" s="8"/>
      <c r="G11" s="8">
        <v>80349200587</v>
      </c>
      <c r="H11" s="8"/>
      <c r="I11" s="8">
        <f t="shared" si="0"/>
        <v>-2095365311</v>
      </c>
      <c r="J11" s="8"/>
      <c r="K11" s="8">
        <v>4053668</v>
      </c>
      <c r="L11" s="8"/>
      <c r="M11" s="8">
        <v>78253835276</v>
      </c>
      <c r="N11" s="8"/>
      <c r="O11" s="8">
        <v>80349200587</v>
      </c>
      <c r="P11" s="8"/>
      <c r="Q11" s="8">
        <f t="shared" si="1"/>
        <v>-2095365311</v>
      </c>
    </row>
    <row r="12" spans="1:17">
      <c r="A12" s="1" t="s">
        <v>29</v>
      </c>
      <c r="C12" s="8">
        <v>12837776</v>
      </c>
      <c r="D12" s="8"/>
      <c r="E12" s="8">
        <v>66104006585</v>
      </c>
      <c r="F12" s="8"/>
      <c r="G12" s="8">
        <v>83076656925</v>
      </c>
      <c r="H12" s="8"/>
      <c r="I12" s="8">
        <f t="shared" si="0"/>
        <v>-16972650340</v>
      </c>
      <c r="J12" s="8"/>
      <c r="K12" s="8">
        <v>12837776</v>
      </c>
      <c r="L12" s="8"/>
      <c r="M12" s="8">
        <v>66104006585</v>
      </c>
      <c r="N12" s="8"/>
      <c r="O12" s="8">
        <v>83076656925</v>
      </c>
      <c r="P12" s="8"/>
      <c r="Q12" s="8">
        <f t="shared" si="1"/>
        <v>-16972650340</v>
      </c>
    </row>
    <row r="13" spans="1:17">
      <c r="A13" s="1" t="s">
        <v>28</v>
      </c>
      <c r="C13" s="8">
        <v>17539053</v>
      </c>
      <c r="D13" s="8"/>
      <c r="E13" s="8">
        <v>437610860429</v>
      </c>
      <c r="F13" s="8"/>
      <c r="G13" s="8">
        <v>439354329991</v>
      </c>
      <c r="H13" s="8"/>
      <c r="I13" s="8">
        <f t="shared" si="0"/>
        <v>-1743469562</v>
      </c>
      <c r="J13" s="8"/>
      <c r="K13" s="8">
        <v>17539053</v>
      </c>
      <c r="L13" s="8"/>
      <c r="M13" s="8">
        <v>437610860429</v>
      </c>
      <c r="N13" s="8"/>
      <c r="O13" s="8">
        <v>439354329991</v>
      </c>
      <c r="P13" s="8"/>
      <c r="Q13" s="8">
        <f t="shared" si="1"/>
        <v>-1743469562</v>
      </c>
    </row>
    <row r="14" spans="1:17">
      <c r="A14" s="1" t="s">
        <v>39</v>
      </c>
      <c r="C14" s="8">
        <v>5912222</v>
      </c>
      <c r="D14" s="8"/>
      <c r="E14" s="8">
        <v>47310206446</v>
      </c>
      <c r="F14" s="8"/>
      <c r="G14" s="8">
        <v>49602253715</v>
      </c>
      <c r="H14" s="8"/>
      <c r="I14" s="8">
        <f t="shared" si="0"/>
        <v>-2292047269</v>
      </c>
      <c r="J14" s="8"/>
      <c r="K14" s="8">
        <v>5912222</v>
      </c>
      <c r="L14" s="8"/>
      <c r="M14" s="8">
        <v>47310206446</v>
      </c>
      <c r="N14" s="8"/>
      <c r="O14" s="8">
        <v>49602253715</v>
      </c>
      <c r="P14" s="8"/>
      <c r="Q14" s="8">
        <f t="shared" si="1"/>
        <v>-2292047269</v>
      </c>
    </row>
    <row r="15" spans="1:17">
      <c r="A15" s="1" t="s">
        <v>15</v>
      </c>
      <c r="C15" s="8">
        <v>48238743</v>
      </c>
      <c r="D15" s="8"/>
      <c r="E15" s="8">
        <v>381216193709</v>
      </c>
      <c r="F15" s="8"/>
      <c r="G15" s="8">
        <v>387449917630</v>
      </c>
      <c r="H15" s="8"/>
      <c r="I15" s="8">
        <f t="shared" si="0"/>
        <v>-6233723921</v>
      </c>
      <c r="J15" s="8"/>
      <c r="K15" s="8">
        <v>48238743</v>
      </c>
      <c r="L15" s="8"/>
      <c r="M15" s="8">
        <v>381216193709</v>
      </c>
      <c r="N15" s="8"/>
      <c r="O15" s="8">
        <v>387449917630</v>
      </c>
      <c r="P15" s="8"/>
      <c r="Q15" s="8">
        <f t="shared" si="1"/>
        <v>-6233723921</v>
      </c>
    </row>
    <row r="16" spans="1:17">
      <c r="A16" s="1" t="s">
        <v>27</v>
      </c>
      <c r="C16" s="8">
        <v>834705</v>
      </c>
      <c r="D16" s="8"/>
      <c r="E16" s="8">
        <v>26311008001</v>
      </c>
      <c r="F16" s="8"/>
      <c r="G16" s="8">
        <v>26800553719</v>
      </c>
      <c r="H16" s="8"/>
      <c r="I16" s="8">
        <f t="shared" si="0"/>
        <v>-489545718</v>
      </c>
      <c r="J16" s="8"/>
      <c r="K16" s="8">
        <v>834705</v>
      </c>
      <c r="L16" s="8"/>
      <c r="M16" s="8">
        <v>26311008001</v>
      </c>
      <c r="N16" s="8"/>
      <c r="O16" s="8">
        <v>26800553719</v>
      </c>
      <c r="P16" s="8"/>
      <c r="Q16" s="8">
        <f t="shared" si="1"/>
        <v>-489545718</v>
      </c>
    </row>
    <row r="17" spans="1:17">
      <c r="A17" s="1" t="s">
        <v>40</v>
      </c>
      <c r="C17" s="8">
        <v>226551118</v>
      </c>
      <c r="D17" s="8"/>
      <c r="E17" s="8">
        <v>1671007290251</v>
      </c>
      <c r="F17" s="8"/>
      <c r="G17" s="8">
        <v>1752080420496</v>
      </c>
      <c r="H17" s="8"/>
      <c r="I17" s="8">
        <f t="shared" si="0"/>
        <v>-81073130245</v>
      </c>
      <c r="J17" s="8"/>
      <c r="K17" s="8">
        <v>226551118</v>
      </c>
      <c r="L17" s="8"/>
      <c r="M17" s="8">
        <v>1671007290251</v>
      </c>
      <c r="N17" s="8"/>
      <c r="O17" s="8">
        <v>1752080420496</v>
      </c>
      <c r="P17" s="8"/>
      <c r="Q17" s="8">
        <f t="shared" si="1"/>
        <v>-81073130245</v>
      </c>
    </row>
    <row r="18" spans="1:17">
      <c r="A18" s="1" t="s">
        <v>19</v>
      </c>
      <c r="C18" s="8">
        <v>1800000</v>
      </c>
      <c r="D18" s="8"/>
      <c r="E18" s="8">
        <v>9053807400</v>
      </c>
      <c r="F18" s="8"/>
      <c r="G18" s="8">
        <v>9590594400</v>
      </c>
      <c r="H18" s="8"/>
      <c r="I18" s="8">
        <f t="shared" si="0"/>
        <v>-536787000</v>
      </c>
      <c r="J18" s="8"/>
      <c r="K18" s="8">
        <v>1800000</v>
      </c>
      <c r="L18" s="8"/>
      <c r="M18" s="8">
        <v>9053807400</v>
      </c>
      <c r="N18" s="8"/>
      <c r="O18" s="8">
        <v>9590594400</v>
      </c>
      <c r="P18" s="8"/>
      <c r="Q18" s="8">
        <f t="shared" si="1"/>
        <v>-536787000</v>
      </c>
    </row>
    <row r="19" spans="1:17">
      <c r="A19" s="1" t="s">
        <v>33</v>
      </c>
      <c r="C19" s="8">
        <v>3019425</v>
      </c>
      <c r="D19" s="8"/>
      <c r="E19" s="8">
        <v>47633161015</v>
      </c>
      <c r="F19" s="8"/>
      <c r="G19" s="8">
        <v>48053365333</v>
      </c>
      <c r="H19" s="8"/>
      <c r="I19" s="8">
        <f t="shared" si="0"/>
        <v>-420204318</v>
      </c>
      <c r="J19" s="8"/>
      <c r="K19" s="8">
        <v>3019425</v>
      </c>
      <c r="L19" s="8"/>
      <c r="M19" s="8">
        <v>47633161015</v>
      </c>
      <c r="N19" s="8"/>
      <c r="O19" s="8">
        <v>48053365333</v>
      </c>
      <c r="P19" s="8"/>
      <c r="Q19" s="8">
        <f t="shared" si="1"/>
        <v>-420204318</v>
      </c>
    </row>
    <row r="20" spans="1:17">
      <c r="A20" s="1" t="s">
        <v>23</v>
      </c>
      <c r="C20" s="8">
        <v>1013777</v>
      </c>
      <c r="D20" s="8"/>
      <c r="E20" s="8">
        <v>51294221866</v>
      </c>
      <c r="F20" s="8"/>
      <c r="G20" s="8">
        <v>57915106693</v>
      </c>
      <c r="H20" s="8"/>
      <c r="I20" s="8">
        <f t="shared" si="0"/>
        <v>-6620884827</v>
      </c>
      <c r="J20" s="8"/>
      <c r="K20" s="8">
        <v>1013777</v>
      </c>
      <c r="L20" s="8"/>
      <c r="M20" s="8">
        <v>51294221866</v>
      </c>
      <c r="N20" s="8"/>
      <c r="O20" s="8">
        <v>57915106693</v>
      </c>
      <c r="P20" s="8"/>
      <c r="Q20" s="8">
        <f t="shared" si="1"/>
        <v>-6620884827</v>
      </c>
    </row>
    <row r="21" spans="1:17">
      <c r="A21" s="1" t="s">
        <v>32</v>
      </c>
      <c r="C21" s="8">
        <v>192253477</v>
      </c>
      <c r="D21" s="8"/>
      <c r="E21" s="8">
        <v>691052200823</v>
      </c>
      <c r="F21" s="8"/>
      <c r="G21" s="8">
        <v>679776736271</v>
      </c>
      <c r="H21" s="8"/>
      <c r="I21" s="8">
        <f t="shared" si="0"/>
        <v>11275464552</v>
      </c>
      <c r="J21" s="8"/>
      <c r="K21" s="8">
        <v>192253477</v>
      </c>
      <c r="L21" s="8"/>
      <c r="M21" s="8">
        <v>691052200823</v>
      </c>
      <c r="N21" s="8"/>
      <c r="O21" s="8">
        <v>679776736271</v>
      </c>
      <c r="P21" s="8"/>
      <c r="Q21" s="8">
        <f t="shared" si="1"/>
        <v>11275464552</v>
      </c>
    </row>
    <row r="22" spans="1:17">
      <c r="A22" s="1" t="s">
        <v>47</v>
      </c>
      <c r="C22" s="8">
        <v>625000</v>
      </c>
      <c r="D22" s="8"/>
      <c r="E22" s="8">
        <v>48956962500</v>
      </c>
      <c r="F22" s="8"/>
      <c r="G22" s="8">
        <v>50358183750</v>
      </c>
      <c r="H22" s="8"/>
      <c r="I22" s="8">
        <f t="shared" si="0"/>
        <v>-1401221250</v>
      </c>
      <c r="J22" s="8"/>
      <c r="K22" s="8">
        <v>625000</v>
      </c>
      <c r="L22" s="8"/>
      <c r="M22" s="8">
        <v>48956962500</v>
      </c>
      <c r="N22" s="8"/>
      <c r="O22" s="8">
        <v>50358183750</v>
      </c>
      <c r="P22" s="8"/>
      <c r="Q22" s="8">
        <f t="shared" si="1"/>
        <v>-1401221250</v>
      </c>
    </row>
    <row r="23" spans="1:17">
      <c r="A23" s="1" t="s">
        <v>25</v>
      </c>
      <c r="C23" s="8">
        <v>16069877</v>
      </c>
      <c r="D23" s="8"/>
      <c r="E23" s="8">
        <v>91532516858</v>
      </c>
      <c r="F23" s="8"/>
      <c r="G23" s="8">
        <v>98081964198</v>
      </c>
      <c r="H23" s="8"/>
      <c r="I23" s="8">
        <f t="shared" si="0"/>
        <v>-6549447340</v>
      </c>
      <c r="J23" s="8"/>
      <c r="K23" s="8">
        <v>16069877</v>
      </c>
      <c r="L23" s="8"/>
      <c r="M23" s="8">
        <v>91532516858</v>
      </c>
      <c r="N23" s="8"/>
      <c r="O23" s="8">
        <v>98081964198</v>
      </c>
      <c r="P23" s="8"/>
      <c r="Q23" s="8">
        <f t="shared" si="1"/>
        <v>-6549447340</v>
      </c>
    </row>
    <row r="24" spans="1:17">
      <c r="A24" s="1" t="s">
        <v>36</v>
      </c>
      <c r="C24" s="8">
        <v>334693310</v>
      </c>
      <c r="D24" s="8"/>
      <c r="E24" s="8">
        <v>2059424666946</v>
      </c>
      <c r="F24" s="8"/>
      <c r="G24" s="8">
        <v>2109329949961</v>
      </c>
      <c r="H24" s="8"/>
      <c r="I24" s="8">
        <f t="shared" si="0"/>
        <v>-49905283015</v>
      </c>
      <c r="J24" s="8"/>
      <c r="K24" s="8">
        <v>334693310</v>
      </c>
      <c r="L24" s="8"/>
      <c r="M24" s="8">
        <v>2059424666946</v>
      </c>
      <c r="N24" s="8"/>
      <c r="O24" s="8">
        <v>2109329949961</v>
      </c>
      <c r="P24" s="8"/>
      <c r="Q24" s="8">
        <f t="shared" si="1"/>
        <v>-49905283015</v>
      </c>
    </row>
    <row r="25" spans="1:17">
      <c r="A25" s="1" t="s">
        <v>35</v>
      </c>
      <c r="C25" s="8">
        <v>7166184</v>
      </c>
      <c r="D25" s="8"/>
      <c r="E25" s="8">
        <v>30488773478</v>
      </c>
      <c r="F25" s="8"/>
      <c r="G25" s="8">
        <v>33124485264</v>
      </c>
      <c r="H25" s="8"/>
      <c r="I25" s="8">
        <f t="shared" si="0"/>
        <v>-2635711786</v>
      </c>
      <c r="J25" s="8"/>
      <c r="K25" s="8">
        <v>7166184</v>
      </c>
      <c r="L25" s="8"/>
      <c r="M25" s="8">
        <v>30488773478</v>
      </c>
      <c r="N25" s="8"/>
      <c r="O25" s="8">
        <v>33124485264</v>
      </c>
      <c r="P25" s="8"/>
      <c r="Q25" s="8">
        <f t="shared" si="1"/>
        <v>-2635711786</v>
      </c>
    </row>
    <row r="26" spans="1:17">
      <c r="A26" s="1" t="s">
        <v>20</v>
      </c>
      <c r="C26" s="8">
        <v>37713228</v>
      </c>
      <c r="D26" s="8"/>
      <c r="E26" s="8">
        <v>714162293289</v>
      </c>
      <c r="F26" s="8"/>
      <c r="G26" s="8">
        <v>695792764485</v>
      </c>
      <c r="H26" s="8"/>
      <c r="I26" s="8">
        <f t="shared" si="0"/>
        <v>18369528804</v>
      </c>
      <c r="J26" s="8"/>
      <c r="K26" s="8">
        <v>37713228</v>
      </c>
      <c r="L26" s="8"/>
      <c r="M26" s="8">
        <v>714162293289</v>
      </c>
      <c r="N26" s="8"/>
      <c r="O26" s="8">
        <v>695792764485</v>
      </c>
      <c r="P26" s="8"/>
      <c r="Q26" s="8">
        <f t="shared" si="1"/>
        <v>18369528804</v>
      </c>
    </row>
    <row r="27" spans="1:17">
      <c r="A27" s="1" t="s">
        <v>38</v>
      </c>
      <c r="C27" s="8">
        <v>48300117</v>
      </c>
      <c r="D27" s="8"/>
      <c r="E27" s="8">
        <v>579993794150</v>
      </c>
      <c r="F27" s="8"/>
      <c r="G27" s="8">
        <v>586715576788</v>
      </c>
      <c r="H27" s="8"/>
      <c r="I27" s="8">
        <f t="shared" si="0"/>
        <v>-6721782638</v>
      </c>
      <c r="J27" s="8"/>
      <c r="K27" s="8">
        <v>48300117</v>
      </c>
      <c r="L27" s="8"/>
      <c r="M27" s="8">
        <v>579993794150</v>
      </c>
      <c r="N27" s="8"/>
      <c r="O27" s="8">
        <v>586715576788</v>
      </c>
      <c r="P27" s="8"/>
      <c r="Q27" s="8">
        <f t="shared" si="1"/>
        <v>-6721782638</v>
      </c>
    </row>
    <row r="28" spans="1:17">
      <c r="A28" s="1" t="s">
        <v>46</v>
      </c>
      <c r="C28" s="8">
        <v>962000</v>
      </c>
      <c r="D28" s="8"/>
      <c r="E28" s="8">
        <v>186760722330</v>
      </c>
      <c r="F28" s="8"/>
      <c r="G28" s="8">
        <v>150560814044</v>
      </c>
      <c r="H28" s="8"/>
      <c r="I28" s="8">
        <f t="shared" si="0"/>
        <v>36199908286</v>
      </c>
      <c r="J28" s="8"/>
      <c r="K28" s="8">
        <v>962000</v>
      </c>
      <c r="L28" s="8"/>
      <c r="M28" s="8">
        <v>186760722330</v>
      </c>
      <c r="N28" s="8"/>
      <c r="O28" s="8">
        <v>150560814044</v>
      </c>
      <c r="P28" s="8"/>
      <c r="Q28" s="8">
        <f t="shared" si="1"/>
        <v>36199908286</v>
      </c>
    </row>
    <row r="29" spans="1:17">
      <c r="A29" s="1" t="s">
        <v>37</v>
      </c>
      <c r="C29" s="8">
        <v>13097757</v>
      </c>
      <c r="D29" s="8"/>
      <c r="E29" s="8">
        <v>54683266452</v>
      </c>
      <c r="F29" s="8"/>
      <c r="G29" s="8">
        <v>48954543282</v>
      </c>
      <c r="H29" s="8"/>
      <c r="I29" s="8">
        <f t="shared" si="0"/>
        <v>5728723170</v>
      </c>
      <c r="J29" s="8"/>
      <c r="K29" s="8">
        <v>13097757</v>
      </c>
      <c r="L29" s="8"/>
      <c r="M29" s="8">
        <v>54683266452</v>
      </c>
      <c r="N29" s="8"/>
      <c r="O29" s="8">
        <v>48954543282</v>
      </c>
      <c r="P29" s="8"/>
      <c r="Q29" s="8">
        <f t="shared" si="1"/>
        <v>5728723170</v>
      </c>
    </row>
    <row r="30" spans="1:17">
      <c r="A30" s="1" t="s">
        <v>45</v>
      </c>
      <c r="C30" s="8">
        <v>20000000</v>
      </c>
      <c r="D30" s="8"/>
      <c r="E30" s="8">
        <v>32604840000</v>
      </c>
      <c r="F30" s="8"/>
      <c r="G30" s="8">
        <v>30280000000</v>
      </c>
      <c r="H30" s="8"/>
      <c r="I30" s="8">
        <f t="shared" si="0"/>
        <v>2324840000</v>
      </c>
      <c r="J30" s="8"/>
      <c r="K30" s="8">
        <v>20000000</v>
      </c>
      <c r="L30" s="8"/>
      <c r="M30" s="8">
        <v>32604840000</v>
      </c>
      <c r="N30" s="8"/>
      <c r="O30" s="8">
        <v>30280000000</v>
      </c>
      <c r="P30" s="8"/>
      <c r="Q30" s="8">
        <f t="shared" si="1"/>
        <v>2324840000</v>
      </c>
    </row>
    <row r="31" spans="1:17">
      <c r="A31" s="1" t="s">
        <v>42</v>
      </c>
      <c r="C31" s="8">
        <v>1418145</v>
      </c>
      <c r="D31" s="8"/>
      <c r="E31" s="8">
        <v>14942894594</v>
      </c>
      <c r="F31" s="8"/>
      <c r="G31" s="8">
        <v>15027477017</v>
      </c>
      <c r="H31" s="8"/>
      <c r="I31" s="8">
        <f t="shared" si="0"/>
        <v>-84582423</v>
      </c>
      <c r="J31" s="8"/>
      <c r="K31" s="8">
        <v>1418145</v>
      </c>
      <c r="L31" s="8"/>
      <c r="M31" s="8">
        <v>14942894594</v>
      </c>
      <c r="N31" s="8"/>
      <c r="O31" s="8">
        <v>15027477017</v>
      </c>
      <c r="P31" s="8"/>
      <c r="Q31" s="8">
        <f t="shared" si="1"/>
        <v>-84582423</v>
      </c>
    </row>
    <row r="32" spans="1:17">
      <c r="A32" s="1" t="s">
        <v>31</v>
      </c>
      <c r="C32" s="8">
        <v>1776295</v>
      </c>
      <c r="D32" s="8"/>
      <c r="E32" s="8">
        <v>74337066483</v>
      </c>
      <c r="F32" s="8"/>
      <c r="G32" s="8">
        <v>80517108023</v>
      </c>
      <c r="H32" s="8"/>
      <c r="I32" s="8">
        <f t="shared" si="0"/>
        <v>-6180041540</v>
      </c>
      <c r="J32" s="8"/>
      <c r="K32" s="8">
        <v>1776295</v>
      </c>
      <c r="L32" s="8"/>
      <c r="M32" s="8">
        <v>74337066483</v>
      </c>
      <c r="N32" s="8"/>
      <c r="O32" s="8">
        <v>80517108023</v>
      </c>
      <c r="P32" s="8"/>
      <c r="Q32" s="8">
        <f t="shared" si="1"/>
        <v>-6180041540</v>
      </c>
    </row>
    <row r="33" spans="1:17">
      <c r="A33" s="1" t="s">
        <v>48</v>
      </c>
      <c r="C33" s="8" t="s">
        <v>48</v>
      </c>
      <c r="D33" s="8"/>
      <c r="E33" s="15">
        <f>SUM(E8:E32)</f>
        <v>7788166159144</v>
      </c>
      <c r="F33" s="8"/>
      <c r="G33" s="15">
        <f>SUM(G8:G32)</f>
        <v>7914642052583</v>
      </c>
      <c r="H33" s="8"/>
      <c r="I33" s="15">
        <f>SUM(I8:I32)</f>
        <v>-126475893439</v>
      </c>
      <c r="J33" s="8"/>
      <c r="K33" s="8" t="s">
        <v>48</v>
      </c>
      <c r="L33" s="8"/>
      <c r="M33" s="15">
        <f>SUM(M8:M32)</f>
        <v>7788166159144</v>
      </c>
      <c r="N33" s="8"/>
      <c r="O33" s="15">
        <f>SUM(O8:O32)</f>
        <v>7914642052583</v>
      </c>
      <c r="P33" s="8"/>
      <c r="Q33" s="15">
        <f>SUM(Q8:Q32)</f>
        <v>-126475893439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5"/>
  <sheetViews>
    <sheetView rightToLeft="1" topLeftCell="A5" workbookViewId="0">
      <selection activeCell="S22" sqref="S22:S27"/>
    </sheetView>
  </sheetViews>
  <sheetFormatPr defaultRowHeight="24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14.28515625" style="1" bestFit="1" customWidth="1"/>
    <col min="20" max="16384" width="9.140625" style="1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69</v>
      </c>
      <c r="B3" s="20" t="s">
        <v>69</v>
      </c>
      <c r="C3" s="20" t="s">
        <v>69</v>
      </c>
      <c r="D3" s="20" t="s">
        <v>69</v>
      </c>
      <c r="E3" s="20" t="s">
        <v>69</v>
      </c>
      <c r="F3" s="20" t="s">
        <v>69</v>
      </c>
      <c r="G3" s="20" t="s">
        <v>69</v>
      </c>
      <c r="H3" s="20" t="s">
        <v>69</v>
      </c>
      <c r="I3" s="20" t="s">
        <v>69</v>
      </c>
      <c r="J3" s="20" t="s">
        <v>69</v>
      </c>
      <c r="K3" s="20" t="s">
        <v>69</v>
      </c>
      <c r="L3" s="20" t="s">
        <v>69</v>
      </c>
      <c r="M3" s="20" t="s">
        <v>69</v>
      </c>
      <c r="N3" s="20" t="s">
        <v>69</v>
      </c>
      <c r="O3" s="20" t="s">
        <v>69</v>
      </c>
      <c r="P3" s="20" t="s">
        <v>69</v>
      </c>
      <c r="Q3" s="20" t="s">
        <v>69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71</v>
      </c>
      <c r="D6" s="19" t="s">
        <v>71</v>
      </c>
      <c r="E6" s="19" t="s">
        <v>71</v>
      </c>
      <c r="F6" s="19" t="s">
        <v>71</v>
      </c>
      <c r="G6" s="19" t="s">
        <v>71</v>
      </c>
      <c r="H6" s="19" t="s">
        <v>71</v>
      </c>
      <c r="I6" s="19" t="s">
        <v>71</v>
      </c>
      <c r="K6" s="19" t="s">
        <v>72</v>
      </c>
      <c r="L6" s="19" t="s">
        <v>72</v>
      </c>
      <c r="M6" s="19" t="s">
        <v>72</v>
      </c>
      <c r="N6" s="19" t="s">
        <v>72</v>
      </c>
      <c r="O6" s="19" t="s">
        <v>72</v>
      </c>
      <c r="P6" s="19" t="s">
        <v>72</v>
      </c>
      <c r="Q6" s="19" t="s">
        <v>72</v>
      </c>
    </row>
    <row r="7" spans="1:17" ht="24.75">
      <c r="A7" s="19" t="s">
        <v>3</v>
      </c>
      <c r="C7" s="19" t="s">
        <v>7</v>
      </c>
      <c r="E7" s="19" t="s">
        <v>78</v>
      </c>
      <c r="G7" s="19" t="s">
        <v>79</v>
      </c>
      <c r="I7" s="19" t="s">
        <v>81</v>
      </c>
      <c r="K7" s="19" t="s">
        <v>7</v>
      </c>
      <c r="M7" s="19" t="s">
        <v>78</v>
      </c>
      <c r="O7" s="19" t="s">
        <v>79</v>
      </c>
      <c r="Q7" s="19" t="s">
        <v>81</v>
      </c>
    </row>
    <row r="8" spans="1:17">
      <c r="A8" s="1" t="s">
        <v>43</v>
      </c>
      <c r="C8" s="13">
        <v>853176</v>
      </c>
      <c r="D8" s="13"/>
      <c r="E8" s="13">
        <v>9396622487</v>
      </c>
      <c r="F8" s="13"/>
      <c r="G8" s="13">
        <v>9854917264</v>
      </c>
      <c r="H8" s="13"/>
      <c r="I8" s="8">
        <f>E8-G8</f>
        <v>-458294777</v>
      </c>
      <c r="J8" s="13"/>
      <c r="K8" s="13">
        <v>853176</v>
      </c>
      <c r="L8" s="13"/>
      <c r="M8" s="13">
        <v>9396622487</v>
      </c>
      <c r="N8" s="13"/>
      <c r="O8" s="13">
        <v>9854917264</v>
      </c>
      <c r="P8" s="13"/>
      <c r="Q8" s="8">
        <f>M8-O8</f>
        <v>-458294777</v>
      </c>
    </row>
    <row r="9" spans="1:17">
      <c r="A9" s="1" t="s">
        <v>41</v>
      </c>
      <c r="C9" s="13">
        <v>5298989</v>
      </c>
      <c r="D9" s="13"/>
      <c r="E9" s="13">
        <v>28444284086</v>
      </c>
      <c r="F9" s="13"/>
      <c r="G9" s="13">
        <v>29287077685</v>
      </c>
      <c r="H9" s="13"/>
      <c r="I9" s="8">
        <f t="shared" ref="I9:I24" si="0">E9-G9</f>
        <v>-842793599</v>
      </c>
      <c r="J9" s="13"/>
      <c r="K9" s="13">
        <v>5298989</v>
      </c>
      <c r="L9" s="13"/>
      <c r="M9" s="13">
        <v>28444284086</v>
      </c>
      <c r="N9" s="13"/>
      <c r="O9" s="13">
        <v>29287077685</v>
      </c>
      <c r="P9" s="13"/>
      <c r="Q9" s="8">
        <f t="shared" ref="Q9:Q24" si="1">M9-O9</f>
        <v>-842793599</v>
      </c>
    </row>
    <row r="10" spans="1:17">
      <c r="A10" s="1" t="s">
        <v>28</v>
      </c>
      <c r="C10" s="13">
        <v>200000</v>
      </c>
      <c r="D10" s="13"/>
      <c r="E10" s="13">
        <v>4955905047</v>
      </c>
      <c r="F10" s="13"/>
      <c r="G10" s="13">
        <v>5010012002</v>
      </c>
      <c r="H10" s="13"/>
      <c r="I10" s="8">
        <f t="shared" si="0"/>
        <v>-54106955</v>
      </c>
      <c r="J10" s="13"/>
      <c r="K10" s="13">
        <v>200000</v>
      </c>
      <c r="L10" s="13"/>
      <c r="M10" s="13">
        <v>4955905047</v>
      </c>
      <c r="N10" s="13"/>
      <c r="O10" s="13">
        <v>5010012002</v>
      </c>
      <c r="P10" s="13"/>
      <c r="Q10" s="8">
        <f t="shared" si="1"/>
        <v>-54106955</v>
      </c>
    </row>
    <row r="11" spans="1:17">
      <c r="A11" s="1" t="s">
        <v>15</v>
      </c>
      <c r="C11" s="13">
        <v>650000</v>
      </c>
      <c r="D11" s="13"/>
      <c r="E11" s="13">
        <v>5273983524</v>
      </c>
      <c r="F11" s="13"/>
      <c r="G11" s="13">
        <v>5220750601</v>
      </c>
      <c r="H11" s="13"/>
      <c r="I11" s="8">
        <f t="shared" si="0"/>
        <v>53232923</v>
      </c>
      <c r="J11" s="13"/>
      <c r="K11" s="13">
        <v>650000</v>
      </c>
      <c r="L11" s="13"/>
      <c r="M11" s="13">
        <v>5273983524</v>
      </c>
      <c r="N11" s="13"/>
      <c r="O11" s="13">
        <v>5220750601</v>
      </c>
      <c r="P11" s="13"/>
      <c r="Q11" s="8">
        <f t="shared" si="1"/>
        <v>53232923</v>
      </c>
    </row>
    <row r="12" spans="1:17">
      <c r="A12" s="1" t="s">
        <v>18</v>
      </c>
      <c r="C12" s="13">
        <v>1868006</v>
      </c>
      <c r="D12" s="13"/>
      <c r="E12" s="13">
        <v>15844571729</v>
      </c>
      <c r="F12" s="13"/>
      <c r="G12" s="13">
        <v>16266368351</v>
      </c>
      <c r="H12" s="13"/>
      <c r="I12" s="8">
        <f t="shared" si="0"/>
        <v>-421796622</v>
      </c>
      <c r="J12" s="13"/>
      <c r="K12" s="13">
        <v>1868006</v>
      </c>
      <c r="L12" s="13"/>
      <c r="M12" s="13">
        <v>15844571729</v>
      </c>
      <c r="N12" s="13"/>
      <c r="O12" s="13">
        <v>16266368351</v>
      </c>
      <c r="P12" s="13"/>
      <c r="Q12" s="8">
        <f t="shared" si="1"/>
        <v>-421796622</v>
      </c>
    </row>
    <row r="13" spans="1:17">
      <c r="A13" s="1" t="s">
        <v>40</v>
      </c>
      <c r="C13" s="13">
        <v>5902536</v>
      </c>
      <c r="D13" s="13"/>
      <c r="E13" s="13">
        <v>43738650170</v>
      </c>
      <c r="F13" s="13"/>
      <c r="G13" s="13">
        <v>45648495526</v>
      </c>
      <c r="H13" s="13"/>
      <c r="I13" s="8">
        <f t="shared" si="0"/>
        <v>-1909845356</v>
      </c>
      <c r="J13" s="13"/>
      <c r="K13" s="13">
        <v>5902536</v>
      </c>
      <c r="L13" s="13"/>
      <c r="M13" s="13">
        <v>43738650170</v>
      </c>
      <c r="N13" s="13"/>
      <c r="O13" s="13">
        <v>45648495526</v>
      </c>
      <c r="P13" s="13"/>
      <c r="Q13" s="8">
        <f t="shared" si="1"/>
        <v>-1909845356</v>
      </c>
    </row>
    <row r="14" spans="1:17">
      <c r="A14" s="1" t="s">
        <v>33</v>
      </c>
      <c r="C14" s="13">
        <v>837936</v>
      </c>
      <c r="D14" s="13"/>
      <c r="E14" s="13">
        <v>13567735640</v>
      </c>
      <c r="F14" s="13"/>
      <c r="G14" s="13">
        <v>13335533996</v>
      </c>
      <c r="H14" s="13"/>
      <c r="I14" s="8">
        <f t="shared" si="0"/>
        <v>232201644</v>
      </c>
      <c r="J14" s="13"/>
      <c r="K14" s="13">
        <v>837936</v>
      </c>
      <c r="L14" s="13"/>
      <c r="M14" s="13">
        <v>13567735640</v>
      </c>
      <c r="N14" s="13"/>
      <c r="O14" s="13">
        <v>13335533996</v>
      </c>
      <c r="P14" s="13"/>
      <c r="Q14" s="8">
        <f t="shared" si="1"/>
        <v>232201644</v>
      </c>
    </row>
    <row r="15" spans="1:17">
      <c r="A15" s="1" t="s">
        <v>32</v>
      </c>
      <c r="C15" s="13">
        <v>5888117</v>
      </c>
      <c r="D15" s="13"/>
      <c r="E15" s="13">
        <v>21546150444</v>
      </c>
      <c r="F15" s="13"/>
      <c r="G15" s="13">
        <v>20819415170</v>
      </c>
      <c r="H15" s="13"/>
      <c r="I15" s="8">
        <f t="shared" si="0"/>
        <v>726735274</v>
      </c>
      <c r="J15" s="13"/>
      <c r="K15" s="13">
        <v>5888117</v>
      </c>
      <c r="L15" s="13"/>
      <c r="M15" s="13">
        <v>21546150444</v>
      </c>
      <c r="N15" s="13"/>
      <c r="O15" s="13">
        <v>20819415170</v>
      </c>
      <c r="P15" s="13"/>
      <c r="Q15" s="8">
        <f t="shared" si="1"/>
        <v>726735274</v>
      </c>
    </row>
    <row r="16" spans="1:17">
      <c r="A16" s="1" t="s">
        <v>25</v>
      </c>
      <c r="C16" s="13">
        <v>1700000</v>
      </c>
      <c r="D16" s="13"/>
      <c r="E16" s="13">
        <v>9695014306</v>
      </c>
      <c r="F16" s="13"/>
      <c r="G16" s="13">
        <v>10375893665</v>
      </c>
      <c r="H16" s="13"/>
      <c r="I16" s="8">
        <f t="shared" si="0"/>
        <v>-680879359</v>
      </c>
      <c r="J16" s="13"/>
      <c r="K16" s="13">
        <v>1700000</v>
      </c>
      <c r="L16" s="13"/>
      <c r="M16" s="13">
        <v>9695014306</v>
      </c>
      <c r="N16" s="13"/>
      <c r="O16" s="13">
        <v>10375893665</v>
      </c>
      <c r="P16" s="13"/>
      <c r="Q16" s="8">
        <f t="shared" si="1"/>
        <v>-680879359</v>
      </c>
    </row>
    <row r="17" spans="1:19">
      <c r="A17" s="1" t="s">
        <v>36</v>
      </c>
      <c r="C17" s="13">
        <v>8205707</v>
      </c>
      <c r="D17" s="13"/>
      <c r="E17" s="13">
        <v>51330970575</v>
      </c>
      <c r="F17" s="13"/>
      <c r="G17" s="13">
        <v>51714638200</v>
      </c>
      <c r="H17" s="13"/>
      <c r="I17" s="8">
        <f t="shared" si="0"/>
        <v>-383667625</v>
      </c>
      <c r="J17" s="13"/>
      <c r="K17" s="13">
        <v>8205707</v>
      </c>
      <c r="L17" s="13"/>
      <c r="M17" s="13">
        <v>51330970575</v>
      </c>
      <c r="N17" s="13"/>
      <c r="O17" s="13">
        <v>51714638200</v>
      </c>
      <c r="P17" s="13"/>
      <c r="Q17" s="8">
        <f t="shared" si="1"/>
        <v>-383667625</v>
      </c>
    </row>
    <row r="18" spans="1:19">
      <c r="A18" s="1" t="s">
        <v>35</v>
      </c>
      <c r="C18" s="13">
        <v>8362000</v>
      </c>
      <c r="D18" s="13"/>
      <c r="E18" s="13">
        <v>40128347829</v>
      </c>
      <c r="F18" s="13"/>
      <c r="G18" s="13">
        <v>38651944305</v>
      </c>
      <c r="H18" s="13"/>
      <c r="I18" s="8">
        <f t="shared" si="0"/>
        <v>1476403524</v>
      </c>
      <c r="J18" s="13"/>
      <c r="K18" s="13">
        <v>8362000</v>
      </c>
      <c r="L18" s="13"/>
      <c r="M18" s="13">
        <v>40128347829</v>
      </c>
      <c r="N18" s="13"/>
      <c r="O18" s="13">
        <v>38651944305</v>
      </c>
      <c r="P18" s="13"/>
      <c r="Q18" s="8">
        <f t="shared" si="1"/>
        <v>1476403524</v>
      </c>
    </row>
    <row r="19" spans="1:19">
      <c r="A19" s="1" t="s">
        <v>21</v>
      </c>
      <c r="C19" s="13">
        <v>20000000</v>
      </c>
      <c r="D19" s="13"/>
      <c r="E19" s="13">
        <v>30280000000</v>
      </c>
      <c r="F19" s="13"/>
      <c r="G19" s="13">
        <v>30099834000</v>
      </c>
      <c r="H19" s="13"/>
      <c r="I19" s="8">
        <f t="shared" si="0"/>
        <v>180166000</v>
      </c>
      <c r="J19" s="13"/>
      <c r="K19" s="13">
        <v>20000000</v>
      </c>
      <c r="L19" s="13"/>
      <c r="M19" s="13">
        <v>30280000000</v>
      </c>
      <c r="N19" s="13"/>
      <c r="O19" s="13">
        <v>30099834000</v>
      </c>
      <c r="P19" s="13"/>
      <c r="Q19" s="8">
        <f t="shared" si="1"/>
        <v>180166000</v>
      </c>
    </row>
    <row r="20" spans="1:19">
      <c r="A20" s="1" t="s">
        <v>38</v>
      </c>
      <c r="C20" s="13">
        <v>1217883</v>
      </c>
      <c r="D20" s="13"/>
      <c r="E20" s="13">
        <v>14518375895</v>
      </c>
      <c r="F20" s="13"/>
      <c r="G20" s="13">
        <v>14793978950</v>
      </c>
      <c r="H20" s="13"/>
      <c r="I20" s="8">
        <f t="shared" si="0"/>
        <v>-275603055</v>
      </c>
      <c r="J20" s="13"/>
      <c r="K20" s="13">
        <v>1217883</v>
      </c>
      <c r="L20" s="13"/>
      <c r="M20" s="13">
        <v>14518375895</v>
      </c>
      <c r="N20" s="13"/>
      <c r="O20" s="13">
        <v>14793978950</v>
      </c>
      <c r="P20" s="13"/>
      <c r="Q20" s="8">
        <f t="shared" si="1"/>
        <v>-275603055</v>
      </c>
    </row>
    <row r="21" spans="1:19">
      <c r="A21" s="1" t="s">
        <v>37</v>
      </c>
      <c r="C21" s="13">
        <v>2641894</v>
      </c>
      <c r="D21" s="13"/>
      <c r="E21" s="13">
        <v>9851782200</v>
      </c>
      <c r="F21" s="13"/>
      <c r="G21" s="13">
        <v>9874417005</v>
      </c>
      <c r="H21" s="13"/>
      <c r="I21" s="8">
        <f t="shared" si="0"/>
        <v>-22634805</v>
      </c>
      <c r="J21" s="13"/>
      <c r="K21" s="13">
        <v>2641894</v>
      </c>
      <c r="L21" s="13"/>
      <c r="M21" s="13">
        <v>9851782200</v>
      </c>
      <c r="N21" s="13"/>
      <c r="O21" s="13">
        <v>9874417005</v>
      </c>
      <c r="P21" s="13"/>
      <c r="Q21" s="8">
        <f t="shared" si="1"/>
        <v>-22634805</v>
      </c>
    </row>
    <row r="22" spans="1:19">
      <c r="A22" s="1" t="s">
        <v>16</v>
      </c>
      <c r="C22" s="13">
        <v>29054425</v>
      </c>
      <c r="D22" s="13"/>
      <c r="E22" s="13">
        <v>106861831818</v>
      </c>
      <c r="F22" s="13"/>
      <c r="G22" s="13">
        <v>108450224648</v>
      </c>
      <c r="H22" s="13"/>
      <c r="I22" s="8">
        <f t="shared" si="0"/>
        <v>-1588392830</v>
      </c>
      <c r="J22" s="13"/>
      <c r="K22" s="13">
        <v>29054425</v>
      </c>
      <c r="L22" s="13"/>
      <c r="M22" s="13">
        <v>106861831818</v>
      </c>
      <c r="N22" s="13"/>
      <c r="O22" s="13">
        <v>108450224648</v>
      </c>
      <c r="P22" s="13"/>
      <c r="Q22" s="8">
        <f t="shared" si="1"/>
        <v>-1588392830</v>
      </c>
    </row>
    <row r="23" spans="1:19">
      <c r="A23" s="1" t="s">
        <v>44</v>
      </c>
      <c r="C23" s="13">
        <v>8985692</v>
      </c>
      <c r="D23" s="13"/>
      <c r="E23" s="13">
        <v>30739775475</v>
      </c>
      <c r="F23" s="13"/>
      <c r="G23" s="13">
        <v>31343185008</v>
      </c>
      <c r="H23" s="13"/>
      <c r="I23" s="8">
        <f t="shared" si="0"/>
        <v>-603409533</v>
      </c>
      <c r="J23" s="13"/>
      <c r="K23" s="13">
        <v>8985692</v>
      </c>
      <c r="L23" s="13"/>
      <c r="M23" s="13">
        <v>30739775475</v>
      </c>
      <c r="N23" s="13"/>
      <c r="O23" s="13">
        <v>31343185008</v>
      </c>
      <c r="P23" s="13"/>
      <c r="Q23" s="8">
        <f t="shared" si="1"/>
        <v>-603409533</v>
      </c>
    </row>
    <row r="24" spans="1:19">
      <c r="A24" s="1" t="s">
        <v>31</v>
      </c>
      <c r="C24" s="13">
        <v>298643</v>
      </c>
      <c r="D24" s="13"/>
      <c r="E24" s="13">
        <v>12930915479</v>
      </c>
      <c r="F24" s="13"/>
      <c r="G24" s="13">
        <v>13537092598</v>
      </c>
      <c r="H24" s="13"/>
      <c r="I24" s="8">
        <f t="shared" si="0"/>
        <v>-606177119</v>
      </c>
      <c r="J24" s="13"/>
      <c r="K24" s="13">
        <v>298643</v>
      </c>
      <c r="L24" s="13"/>
      <c r="M24" s="13">
        <v>12930915479</v>
      </c>
      <c r="N24" s="13"/>
      <c r="O24" s="13">
        <v>13537092598</v>
      </c>
      <c r="P24" s="13"/>
      <c r="Q24" s="8">
        <f t="shared" si="1"/>
        <v>-606177119</v>
      </c>
    </row>
    <row r="25" spans="1:19">
      <c r="A25" s="1" t="s">
        <v>48</v>
      </c>
      <c r="C25" s="13" t="s">
        <v>48</v>
      </c>
      <c r="D25" s="13"/>
      <c r="E25" s="14">
        <f>SUM(E8:E24)</f>
        <v>449104916704</v>
      </c>
      <c r="F25" s="13"/>
      <c r="G25" s="14">
        <f>SUM(G8:G24)</f>
        <v>454283778974</v>
      </c>
      <c r="H25" s="13"/>
      <c r="I25" s="14">
        <f>SUM(I8:I24)</f>
        <v>-5178862270</v>
      </c>
      <c r="J25" s="13"/>
      <c r="K25" s="13" t="s">
        <v>48</v>
      </c>
      <c r="L25" s="13"/>
      <c r="M25" s="15">
        <f>SUM(M8:M24)</f>
        <v>449104916704</v>
      </c>
      <c r="N25" s="8"/>
      <c r="O25" s="15">
        <f>SUM(O8:O24)</f>
        <v>454283778974</v>
      </c>
      <c r="P25" s="8"/>
      <c r="Q25" s="15">
        <f>SUM(Q8:Q24)</f>
        <v>-5178862270</v>
      </c>
      <c r="S25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9"/>
  <sheetViews>
    <sheetView rightToLeft="1" topLeftCell="A26" workbookViewId="0">
      <selection activeCell="E39" sqref="E39"/>
    </sheetView>
  </sheetViews>
  <sheetFormatPr defaultRowHeight="2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>
      <c r="A3" s="20" t="s">
        <v>69</v>
      </c>
      <c r="B3" s="20" t="s">
        <v>69</v>
      </c>
      <c r="C3" s="20" t="s">
        <v>69</v>
      </c>
      <c r="D3" s="20" t="s">
        <v>69</v>
      </c>
      <c r="E3" s="20" t="s">
        <v>69</v>
      </c>
      <c r="F3" s="20" t="s">
        <v>69</v>
      </c>
      <c r="G3" s="20" t="s">
        <v>69</v>
      </c>
      <c r="H3" s="20" t="s">
        <v>69</v>
      </c>
      <c r="I3" s="20" t="s">
        <v>69</v>
      </c>
      <c r="J3" s="20" t="s">
        <v>69</v>
      </c>
      <c r="K3" s="20" t="s">
        <v>69</v>
      </c>
      <c r="L3" s="20" t="s">
        <v>69</v>
      </c>
      <c r="M3" s="20" t="s">
        <v>69</v>
      </c>
      <c r="N3" s="20" t="s">
        <v>69</v>
      </c>
      <c r="O3" s="20" t="s">
        <v>69</v>
      </c>
      <c r="P3" s="20" t="s">
        <v>69</v>
      </c>
      <c r="Q3" s="20" t="s">
        <v>69</v>
      </c>
      <c r="R3" s="20" t="s">
        <v>69</v>
      </c>
      <c r="S3" s="20" t="s">
        <v>69</v>
      </c>
      <c r="T3" s="20" t="s">
        <v>69</v>
      </c>
      <c r="U3" s="20" t="s">
        <v>69</v>
      </c>
    </row>
    <row r="4" spans="1:2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.75">
      <c r="A6" s="19" t="s">
        <v>3</v>
      </c>
      <c r="C6" s="19" t="s">
        <v>71</v>
      </c>
      <c r="D6" s="19" t="s">
        <v>71</v>
      </c>
      <c r="E6" s="19" t="s">
        <v>71</v>
      </c>
      <c r="F6" s="19" t="s">
        <v>71</v>
      </c>
      <c r="G6" s="19" t="s">
        <v>71</v>
      </c>
      <c r="H6" s="19" t="s">
        <v>71</v>
      </c>
      <c r="I6" s="19" t="s">
        <v>71</v>
      </c>
      <c r="J6" s="19" t="s">
        <v>71</v>
      </c>
      <c r="K6" s="19" t="s">
        <v>71</v>
      </c>
      <c r="M6" s="19" t="s">
        <v>72</v>
      </c>
      <c r="N6" s="19" t="s">
        <v>72</v>
      </c>
      <c r="O6" s="19" t="s">
        <v>72</v>
      </c>
      <c r="P6" s="19" t="s">
        <v>72</v>
      </c>
      <c r="Q6" s="19" t="s">
        <v>72</v>
      </c>
      <c r="R6" s="19" t="s">
        <v>72</v>
      </c>
      <c r="S6" s="19" t="s">
        <v>72</v>
      </c>
      <c r="T6" s="19" t="s">
        <v>72</v>
      </c>
      <c r="U6" s="19" t="s">
        <v>72</v>
      </c>
    </row>
    <row r="7" spans="1:21" ht="25.5" thickBot="1">
      <c r="A7" s="19" t="s">
        <v>3</v>
      </c>
      <c r="C7" s="19" t="s">
        <v>82</v>
      </c>
      <c r="E7" s="19" t="s">
        <v>83</v>
      </c>
      <c r="G7" s="19" t="s">
        <v>84</v>
      </c>
      <c r="I7" s="19" t="s">
        <v>57</v>
      </c>
      <c r="K7" s="19" t="s">
        <v>85</v>
      </c>
      <c r="M7" s="19" t="s">
        <v>82</v>
      </c>
      <c r="O7" s="19" t="s">
        <v>83</v>
      </c>
      <c r="Q7" s="19" t="s">
        <v>84</v>
      </c>
      <c r="S7" s="19" t="s">
        <v>57</v>
      </c>
      <c r="U7" s="19" t="s">
        <v>85</v>
      </c>
    </row>
    <row r="8" spans="1:21">
      <c r="A8" s="1" t="s">
        <v>43</v>
      </c>
      <c r="C8" s="8">
        <v>0</v>
      </c>
      <c r="D8" s="8"/>
      <c r="E8" s="8">
        <v>-1650774023</v>
      </c>
      <c r="F8" s="8"/>
      <c r="G8" s="8">
        <v>-458294777</v>
      </c>
      <c r="H8" s="8"/>
      <c r="I8" s="8">
        <f>C8+E8+G8</f>
        <v>-2109068800</v>
      </c>
      <c r="K8" s="5" t="s">
        <v>86</v>
      </c>
      <c r="L8" s="5"/>
      <c r="M8" s="8">
        <v>0</v>
      </c>
      <c r="N8" s="8"/>
      <c r="O8" s="8">
        <v>-1650774023</v>
      </c>
      <c r="P8" s="8"/>
      <c r="Q8" s="8">
        <v>-458294777</v>
      </c>
      <c r="R8" s="8"/>
      <c r="S8" s="8">
        <v>-2109068800</v>
      </c>
      <c r="T8" s="5"/>
      <c r="U8" s="5" t="s">
        <v>86</v>
      </c>
    </row>
    <row r="9" spans="1:21">
      <c r="A9" s="1" t="s">
        <v>41</v>
      </c>
      <c r="C9" s="8">
        <v>0</v>
      </c>
      <c r="D9" s="8"/>
      <c r="E9" s="8">
        <v>0</v>
      </c>
      <c r="F9" s="8"/>
      <c r="G9" s="8">
        <v>-842793599</v>
      </c>
      <c r="H9" s="8"/>
      <c r="I9" s="8">
        <f t="shared" ref="I9:I37" si="0">C9+E9+G9</f>
        <v>-842793599</v>
      </c>
      <c r="K9" s="5" t="s">
        <v>26</v>
      </c>
      <c r="L9" s="5"/>
      <c r="M9" s="8">
        <v>0</v>
      </c>
      <c r="N9" s="8"/>
      <c r="O9" s="8">
        <v>0</v>
      </c>
      <c r="P9" s="8"/>
      <c r="Q9" s="8">
        <v>-842793599</v>
      </c>
      <c r="R9" s="8"/>
      <c r="S9" s="8">
        <v>-842793599</v>
      </c>
      <c r="T9" s="5"/>
      <c r="U9" s="5" t="s">
        <v>26</v>
      </c>
    </row>
    <row r="10" spans="1:21">
      <c r="A10" s="1" t="s">
        <v>28</v>
      </c>
      <c r="C10" s="8">
        <v>0</v>
      </c>
      <c r="D10" s="8"/>
      <c r="E10" s="8">
        <v>-1743469561</v>
      </c>
      <c r="F10" s="8"/>
      <c r="G10" s="8">
        <v>-54106955</v>
      </c>
      <c r="H10" s="8"/>
      <c r="I10" s="8">
        <f t="shared" si="0"/>
        <v>-1797576516</v>
      </c>
      <c r="K10" s="5" t="s">
        <v>87</v>
      </c>
      <c r="L10" s="5"/>
      <c r="M10" s="8">
        <v>0</v>
      </c>
      <c r="N10" s="8"/>
      <c r="O10" s="8">
        <v>-1743469561</v>
      </c>
      <c r="P10" s="8"/>
      <c r="Q10" s="8">
        <v>-54106955</v>
      </c>
      <c r="R10" s="8"/>
      <c r="S10" s="8">
        <v>-1797576516</v>
      </c>
      <c r="T10" s="5"/>
      <c r="U10" s="5" t="s">
        <v>87</v>
      </c>
    </row>
    <row r="11" spans="1:21">
      <c r="A11" s="1" t="s">
        <v>15</v>
      </c>
      <c r="C11" s="8">
        <v>0</v>
      </c>
      <c r="D11" s="8"/>
      <c r="E11" s="8">
        <v>-6233723920</v>
      </c>
      <c r="F11" s="8"/>
      <c r="G11" s="8">
        <v>53232923</v>
      </c>
      <c r="H11" s="8"/>
      <c r="I11" s="8">
        <f t="shared" si="0"/>
        <v>-6180490997</v>
      </c>
      <c r="K11" s="5" t="s">
        <v>88</v>
      </c>
      <c r="L11" s="5"/>
      <c r="M11" s="8">
        <v>0</v>
      </c>
      <c r="N11" s="8"/>
      <c r="O11" s="8">
        <v>-6233723920</v>
      </c>
      <c r="P11" s="8"/>
      <c r="Q11" s="8">
        <v>53232923</v>
      </c>
      <c r="R11" s="8"/>
      <c r="S11" s="8">
        <v>-6180490997</v>
      </c>
      <c r="T11" s="5"/>
      <c r="U11" s="5" t="s">
        <v>88</v>
      </c>
    </row>
    <row r="12" spans="1:21">
      <c r="A12" s="1" t="s">
        <v>18</v>
      </c>
      <c r="C12" s="8">
        <v>0</v>
      </c>
      <c r="D12" s="8"/>
      <c r="E12" s="8">
        <v>0</v>
      </c>
      <c r="F12" s="8"/>
      <c r="G12" s="8">
        <v>-421796622</v>
      </c>
      <c r="H12" s="8"/>
      <c r="I12" s="8">
        <f t="shared" si="0"/>
        <v>-421796622</v>
      </c>
      <c r="K12" s="5" t="s">
        <v>89</v>
      </c>
      <c r="L12" s="5"/>
      <c r="M12" s="8">
        <v>0</v>
      </c>
      <c r="N12" s="8"/>
      <c r="O12" s="8">
        <v>0</v>
      </c>
      <c r="P12" s="8"/>
      <c r="Q12" s="8">
        <v>-421796622</v>
      </c>
      <c r="R12" s="8"/>
      <c r="S12" s="8">
        <v>-421796622</v>
      </c>
      <c r="T12" s="5"/>
      <c r="U12" s="5" t="s">
        <v>89</v>
      </c>
    </row>
    <row r="13" spans="1:21">
      <c r="A13" s="1" t="s">
        <v>40</v>
      </c>
      <c r="C13" s="8">
        <v>0</v>
      </c>
      <c r="D13" s="8"/>
      <c r="E13" s="8">
        <v>-81073130244</v>
      </c>
      <c r="F13" s="8"/>
      <c r="G13" s="8">
        <v>-1909845356</v>
      </c>
      <c r="H13" s="8"/>
      <c r="I13" s="8">
        <f t="shared" si="0"/>
        <v>-82982975600</v>
      </c>
      <c r="K13" s="5" t="s">
        <v>90</v>
      </c>
      <c r="L13" s="5"/>
      <c r="M13" s="8">
        <v>0</v>
      </c>
      <c r="N13" s="8"/>
      <c r="O13" s="8">
        <v>-81073130244</v>
      </c>
      <c r="P13" s="8"/>
      <c r="Q13" s="8">
        <v>-1909845356</v>
      </c>
      <c r="R13" s="8"/>
      <c r="S13" s="8">
        <v>-82982975600</v>
      </c>
      <c r="T13" s="5"/>
      <c r="U13" s="5" t="s">
        <v>90</v>
      </c>
    </row>
    <row r="14" spans="1:21">
      <c r="A14" s="1" t="s">
        <v>33</v>
      </c>
      <c r="C14" s="8">
        <v>0</v>
      </c>
      <c r="D14" s="8"/>
      <c r="E14" s="8">
        <v>-420204317</v>
      </c>
      <c r="F14" s="8"/>
      <c r="G14" s="8">
        <v>232201644</v>
      </c>
      <c r="H14" s="8"/>
      <c r="I14" s="8">
        <f t="shared" si="0"/>
        <v>-188002673</v>
      </c>
      <c r="K14" s="5" t="s">
        <v>91</v>
      </c>
      <c r="L14" s="5"/>
      <c r="M14" s="8">
        <v>0</v>
      </c>
      <c r="N14" s="8"/>
      <c r="O14" s="8">
        <v>-420204317</v>
      </c>
      <c r="P14" s="8"/>
      <c r="Q14" s="8">
        <v>232201644</v>
      </c>
      <c r="R14" s="8"/>
      <c r="S14" s="8">
        <v>-188002673</v>
      </c>
      <c r="T14" s="5"/>
      <c r="U14" s="5" t="s">
        <v>91</v>
      </c>
    </row>
    <row r="15" spans="1:21">
      <c r="A15" s="1" t="s">
        <v>32</v>
      </c>
      <c r="C15" s="8">
        <v>0</v>
      </c>
      <c r="D15" s="8"/>
      <c r="E15" s="8">
        <v>11275464552</v>
      </c>
      <c r="F15" s="8"/>
      <c r="G15" s="8">
        <v>726735274</v>
      </c>
      <c r="H15" s="8"/>
      <c r="I15" s="8">
        <f t="shared" si="0"/>
        <v>12002199826</v>
      </c>
      <c r="K15" s="5" t="s">
        <v>92</v>
      </c>
      <c r="L15" s="5"/>
      <c r="M15" s="8">
        <v>0</v>
      </c>
      <c r="N15" s="8"/>
      <c r="O15" s="8">
        <v>11275464552</v>
      </c>
      <c r="P15" s="8"/>
      <c r="Q15" s="8">
        <v>726735274</v>
      </c>
      <c r="R15" s="8"/>
      <c r="S15" s="8">
        <v>12002199826</v>
      </c>
      <c r="T15" s="5"/>
      <c r="U15" s="5" t="s">
        <v>92</v>
      </c>
    </row>
    <row r="16" spans="1:21">
      <c r="A16" s="1" t="s">
        <v>25</v>
      </c>
      <c r="C16" s="8">
        <v>0</v>
      </c>
      <c r="D16" s="8"/>
      <c r="E16" s="8">
        <v>-6549447339</v>
      </c>
      <c r="F16" s="8"/>
      <c r="G16" s="8">
        <v>-680879359</v>
      </c>
      <c r="H16" s="8"/>
      <c r="I16" s="8">
        <f t="shared" si="0"/>
        <v>-7230326698</v>
      </c>
      <c r="K16" s="5" t="s">
        <v>93</v>
      </c>
      <c r="L16" s="5"/>
      <c r="M16" s="8">
        <v>0</v>
      </c>
      <c r="N16" s="8"/>
      <c r="O16" s="8">
        <v>-6549447339</v>
      </c>
      <c r="P16" s="8"/>
      <c r="Q16" s="8">
        <v>-680879359</v>
      </c>
      <c r="R16" s="8"/>
      <c r="S16" s="8">
        <v>-7230326698</v>
      </c>
      <c r="T16" s="5"/>
      <c r="U16" s="5" t="s">
        <v>93</v>
      </c>
    </row>
    <row r="17" spans="1:21">
      <c r="A17" s="1" t="s">
        <v>36</v>
      </c>
      <c r="C17" s="8">
        <v>0</v>
      </c>
      <c r="D17" s="8"/>
      <c r="E17" s="8">
        <v>-49905283014</v>
      </c>
      <c r="F17" s="8"/>
      <c r="G17" s="8">
        <v>-383667625</v>
      </c>
      <c r="H17" s="8"/>
      <c r="I17" s="8">
        <f t="shared" si="0"/>
        <v>-50288950639</v>
      </c>
      <c r="K17" s="5" t="s">
        <v>94</v>
      </c>
      <c r="L17" s="5"/>
      <c r="M17" s="8">
        <v>0</v>
      </c>
      <c r="N17" s="8"/>
      <c r="O17" s="8">
        <v>-49905283014</v>
      </c>
      <c r="P17" s="8"/>
      <c r="Q17" s="8">
        <v>-383667625</v>
      </c>
      <c r="R17" s="8"/>
      <c r="S17" s="8">
        <v>-50288950639</v>
      </c>
      <c r="T17" s="5"/>
      <c r="U17" s="5" t="s">
        <v>94</v>
      </c>
    </row>
    <row r="18" spans="1:21">
      <c r="A18" s="1" t="s">
        <v>35</v>
      </c>
      <c r="C18" s="8">
        <v>0</v>
      </c>
      <c r="D18" s="8"/>
      <c r="E18" s="8">
        <v>-2635711785</v>
      </c>
      <c r="F18" s="8"/>
      <c r="G18" s="8">
        <v>1476403524</v>
      </c>
      <c r="H18" s="8"/>
      <c r="I18" s="8">
        <f t="shared" si="0"/>
        <v>-1159308261</v>
      </c>
      <c r="K18" s="5" t="s">
        <v>95</v>
      </c>
      <c r="L18" s="5"/>
      <c r="M18" s="8">
        <v>0</v>
      </c>
      <c r="N18" s="8"/>
      <c r="O18" s="8">
        <v>-2635711785</v>
      </c>
      <c r="P18" s="8"/>
      <c r="Q18" s="8">
        <v>1476403524</v>
      </c>
      <c r="R18" s="8"/>
      <c r="S18" s="8">
        <v>-1159308261</v>
      </c>
      <c r="T18" s="5"/>
      <c r="U18" s="5" t="s">
        <v>95</v>
      </c>
    </row>
    <row r="19" spans="1:21">
      <c r="A19" s="1" t="s">
        <v>21</v>
      </c>
      <c r="C19" s="8">
        <v>0</v>
      </c>
      <c r="D19" s="8"/>
      <c r="E19" s="8">
        <v>0</v>
      </c>
      <c r="F19" s="8"/>
      <c r="G19" s="8">
        <v>180166000</v>
      </c>
      <c r="H19" s="8"/>
      <c r="I19" s="8">
        <f t="shared" si="0"/>
        <v>180166000</v>
      </c>
      <c r="K19" s="5" t="s">
        <v>96</v>
      </c>
      <c r="L19" s="5"/>
      <c r="M19" s="8">
        <v>0</v>
      </c>
      <c r="N19" s="8"/>
      <c r="O19" s="8">
        <v>0</v>
      </c>
      <c r="P19" s="8"/>
      <c r="Q19" s="8">
        <v>180166000</v>
      </c>
      <c r="R19" s="8"/>
      <c r="S19" s="8">
        <v>180166000</v>
      </c>
      <c r="T19" s="5"/>
      <c r="U19" s="5" t="s">
        <v>96</v>
      </c>
    </row>
    <row r="20" spans="1:21">
      <c r="A20" s="1" t="s">
        <v>38</v>
      </c>
      <c r="C20" s="8">
        <v>0</v>
      </c>
      <c r="D20" s="8"/>
      <c r="E20" s="8">
        <v>-6721782637</v>
      </c>
      <c r="F20" s="8"/>
      <c r="G20" s="8">
        <v>-275603055</v>
      </c>
      <c r="H20" s="8"/>
      <c r="I20" s="8">
        <f t="shared" si="0"/>
        <v>-6997385692</v>
      </c>
      <c r="K20" s="5" t="s">
        <v>97</v>
      </c>
      <c r="L20" s="5"/>
      <c r="M20" s="8">
        <v>0</v>
      </c>
      <c r="N20" s="8"/>
      <c r="O20" s="8">
        <v>-6721782637</v>
      </c>
      <c r="P20" s="8"/>
      <c r="Q20" s="8">
        <v>-275603055</v>
      </c>
      <c r="R20" s="8"/>
      <c r="S20" s="8">
        <v>-6997385692</v>
      </c>
      <c r="T20" s="5"/>
      <c r="U20" s="5" t="s">
        <v>97</v>
      </c>
    </row>
    <row r="21" spans="1:21">
      <c r="A21" s="1" t="s">
        <v>37</v>
      </c>
      <c r="C21" s="8">
        <v>0</v>
      </c>
      <c r="D21" s="8"/>
      <c r="E21" s="8">
        <v>5728723170</v>
      </c>
      <c r="F21" s="8"/>
      <c r="G21" s="8">
        <v>-22634805</v>
      </c>
      <c r="H21" s="8"/>
      <c r="I21" s="8">
        <f t="shared" si="0"/>
        <v>5706088365</v>
      </c>
      <c r="K21" s="5" t="s">
        <v>98</v>
      </c>
      <c r="L21" s="5"/>
      <c r="M21" s="8">
        <v>0</v>
      </c>
      <c r="N21" s="8"/>
      <c r="O21" s="8">
        <v>5728723170</v>
      </c>
      <c r="P21" s="8"/>
      <c r="Q21" s="8">
        <v>-22634805</v>
      </c>
      <c r="R21" s="8"/>
      <c r="S21" s="8">
        <v>5706088365</v>
      </c>
      <c r="T21" s="5"/>
      <c r="U21" s="5" t="s">
        <v>98</v>
      </c>
    </row>
    <row r="22" spans="1:21">
      <c r="A22" s="1" t="s">
        <v>16</v>
      </c>
      <c r="C22" s="8">
        <v>0</v>
      </c>
      <c r="D22" s="8"/>
      <c r="E22" s="8">
        <v>0</v>
      </c>
      <c r="F22" s="8"/>
      <c r="G22" s="8">
        <v>-1588392830</v>
      </c>
      <c r="H22" s="8"/>
      <c r="I22" s="8">
        <f t="shared" si="0"/>
        <v>-1588392830</v>
      </c>
      <c r="K22" s="5" t="s">
        <v>99</v>
      </c>
      <c r="L22" s="5"/>
      <c r="M22" s="8">
        <v>0</v>
      </c>
      <c r="N22" s="8"/>
      <c r="O22" s="8">
        <v>0</v>
      </c>
      <c r="P22" s="8"/>
      <c r="Q22" s="8">
        <v>-1588392830</v>
      </c>
      <c r="R22" s="8"/>
      <c r="S22" s="8">
        <v>-1588392830</v>
      </c>
      <c r="T22" s="5"/>
      <c r="U22" s="5" t="s">
        <v>99</v>
      </c>
    </row>
    <row r="23" spans="1:21">
      <c r="A23" s="1" t="s">
        <v>44</v>
      </c>
      <c r="C23" s="8">
        <v>0</v>
      </c>
      <c r="D23" s="8"/>
      <c r="E23" s="8">
        <v>0</v>
      </c>
      <c r="F23" s="8"/>
      <c r="G23" s="8">
        <v>-603409533</v>
      </c>
      <c r="H23" s="8"/>
      <c r="I23" s="8">
        <f t="shared" si="0"/>
        <v>-603409533</v>
      </c>
      <c r="K23" s="5" t="s">
        <v>30</v>
      </c>
      <c r="L23" s="5"/>
      <c r="M23" s="8">
        <v>0</v>
      </c>
      <c r="N23" s="8"/>
      <c r="O23" s="8">
        <v>0</v>
      </c>
      <c r="P23" s="8"/>
      <c r="Q23" s="8">
        <v>-603409533</v>
      </c>
      <c r="R23" s="8"/>
      <c r="S23" s="8">
        <v>-603409533</v>
      </c>
      <c r="T23" s="5"/>
      <c r="U23" s="5" t="s">
        <v>30</v>
      </c>
    </row>
    <row r="24" spans="1:21">
      <c r="A24" s="1" t="s">
        <v>31</v>
      </c>
      <c r="C24" s="8">
        <v>0</v>
      </c>
      <c r="D24" s="8"/>
      <c r="E24" s="8">
        <v>-6180041539</v>
      </c>
      <c r="F24" s="8"/>
      <c r="G24" s="8">
        <v>-606177119</v>
      </c>
      <c r="H24" s="8"/>
      <c r="I24" s="8">
        <f t="shared" si="0"/>
        <v>-6786218658</v>
      </c>
      <c r="K24" s="5" t="s">
        <v>100</v>
      </c>
      <c r="L24" s="5"/>
      <c r="M24" s="8">
        <v>0</v>
      </c>
      <c r="N24" s="8"/>
      <c r="O24" s="8">
        <v>-6180041539</v>
      </c>
      <c r="P24" s="8"/>
      <c r="Q24" s="8">
        <v>-606177119</v>
      </c>
      <c r="R24" s="8"/>
      <c r="S24" s="8">
        <v>-6786218658</v>
      </c>
      <c r="T24" s="5"/>
      <c r="U24" s="5" t="s">
        <v>100</v>
      </c>
    </row>
    <row r="25" spans="1:21">
      <c r="A25" s="1" t="s">
        <v>34</v>
      </c>
      <c r="C25" s="8">
        <v>0</v>
      </c>
      <c r="D25" s="8"/>
      <c r="E25" s="8">
        <v>-468809129</v>
      </c>
      <c r="F25" s="8"/>
      <c r="G25" s="8">
        <v>0</v>
      </c>
      <c r="H25" s="8"/>
      <c r="I25" s="8">
        <f t="shared" si="0"/>
        <v>-468809129</v>
      </c>
      <c r="K25" s="5" t="s">
        <v>101</v>
      </c>
      <c r="L25" s="5"/>
      <c r="M25" s="8">
        <v>0</v>
      </c>
      <c r="N25" s="8"/>
      <c r="O25" s="8">
        <v>-468809129</v>
      </c>
      <c r="P25" s="8"/>
      <c r="Q25" s="8">
        <v>0</v>
      </c>
      <c r="R25" s="8"/>
      <c r="S25" s="8">
        <v>-468809129</v>
      </c>
      <c r="T25" s="5"/>
      <c r="U25" s="5" t="s">
        <v>101</v>
      </c>
    </row>
    <row r="26" spans="1:21">
      <c r="A26" s="1" t="s">
        <v>24</v>
      </c>
      <c r="C26" s="8">
        <v>0</v>
      </c>
      <c r="D26" s="8"/>
      <c r="E26" s="8">
        <v>-6298896593</v>
      </c>
      <c r="F26" s="8"/>
      <c r="G26" s="8">
        <v>0</v>
      </c>
      <c r="H26" s="8"/>
      <c r="I26" s="8">
        <f t="shared" si="0"/>
        <v>-6298896593</v>
      </c>
      <c r="K26" s="5" t="s">
        <v>102</v>
      </c>
      <c r="L26" s="5"/>
      <c r="M26" s="8">
        <v>0</v>
      </c>
      <c r="N26" s="8"/>
      <c r="O26" s="8">
        <v>-6298896593</v>
      </c>
      <c r="P26" s="8"/>
      <c r="Q26" s="8">
        <v>0</v>
      </c>
      <c r="R26" s="8"/>
      <c r="S26" s="8">
        <v>-6298896593</v>
      </c>
      <c r="T26" s="5"/>
      <c r="U26" s="5" t="s">
        <v>102</v>
      </c>
    </row>
    <row r="27" spans="1:21">
      <c r="A27" s="1" t="s">
        <v>22</v>
      </c>
      <c r="C27" s="8">
        <v>0</v>
      </c>
      <c r="D27" s="8"/>
      <c r="E27" s="8">
        <v>-2095365310</v>
      </c>
      <c r="F27" s="8"/>
      <c r="G27" s="8">
        <v>0</v>
      </c>
      <c r="H27" s="8"/>
      <c r="I27" s="8">
        <f t="shared" si="0"/>
        <v>-2095365310</v>
      </c>
      <c r="K27" s="5" t="s">
        <v>103</v>
      </c>
      <c r="L27" s="5"/>
      <c r="M27" s="8">
        <v>0</v>
      </c>
      <c r="N27" s="8"/>
      <c r="O27" s="8">
        <v>-2095365310</v>
      </c>
      <c r="P27" s="8"/>
      <c r="Q27" s="8">
        <v>0</v>
      </c>
      <c r="R27" s="8"/>
      <c r="S27" s="8">
        <v>-2095365310</v>
      </c>
      <c r="T27" s="5"/>
      <c r="U27" s="5" t="s">
        <v>103</v>
      </c>
    </row>
    <row r="28" spans="1:21">
      <c r="A28" s="1" t="s">
        <v>29</v>
      </c>
      <c r="C28" s="8">
        <v>0</v>
      </c>
      <c r="D28" s="8"/>
      <c r="E28" s="8">
        <v>-16972650339</v>
      </c>
      <c r="F28" s="8"/>
      <c r="G28" s="8">
        <v>0</v>
      </c>
      <c r="H28" s="8"/>
      <c r="I28" s="8">
        <f t="shared" si="0"/>
        <v>-16972650339</v>
      </c>
      <c r="K28" s="5" t="s">
        <v>104</v>
      </c>
      <c r="L28" s="5"/>
      <c r="M28" s="8">
        <v>0</v>
      </c>
      <c r="N28" s="8"/>
      <c r="O28" s="8">
        <v>-16972650339</v>
      </c>
      <c r="P28" s="8"/>
      <c r="Q28" s="8">
        <v>0</v>
      </c>
      <c r="R28" s="8"/>
      <c r="S28" s="8">
        <v>-16972650339</v>
      </c>
      <c r="T28" s="5"/>
      <c r="U28" s="5" t="s">
        <v>104</v>
      </c>
    </row>
    <row r="29" spans="1:21">
      <c r="A29" s="1" t="s">
        <v>39</v>
      </c>
      <c r="C29" s="8">
        <v>0</v>
      </c>
      <c r="D29" s="8"/>
      <c r="E29" s="8">
        <v>-2292047268</v>
      </c>
      <c r="F29" s="8"/>
      <c r="G29" s="8">
        <v>0</v>
      </c>
      <c r="H29" s="8"/>
      <c r="I29" s="8">
        <f t="shared" si="0"/>
        <v>-2292047268</v>
      </c>
      <c r="K29" s="5" t="s">
        <v>105</v>
      </c>
      <c r="L29" s="5"/>
      <c r="M29" s="8">
        <v>0</v>
      </c>
      <c r="N29" s="8"/>
      <c r="O29" s="8">
        <v>-2292047268</v>
      </c>
      <c r="P29" s="8"/>
      <c r="Q29" s="8">
        <v>0</v>
      </c>
      <c r="R29" s="8"/>
      <c r="S29" s="8">
        <v>-2292047268</v>
      </c>
      <c r="T29" s="5"/>
      <c r="U29" s="5" t="s">
        <v>105</v>
      </c>
    </row>
    <row r="30" spans="1:21">
      <c r="A30" s="1" t="s">
        <v>27</v>
      </c>
      <c r="C30" s="8">
        <v>0</v>
      </c>
      <c r="D30" s="8"/>
      <c r="E30" s="8">
        <v>-489545717</v>
      </c>
      <c r="F30" s="8"/>
      <c r="G30" s="8">
        <v>0</v>
      </c>
      <c r="H30" s="8"/>
      <c r="I30" s="8">
        <f t="shared" si="0"/>
        <v>-489545717</v>
      </c>
      <c r="K30" s="5" t="s">
        <v>106</v>
      </c>
      <c r="L30" s="5"/>
      <c r="M30" s="8">
        <v>0</v>
      </c>
      <c r="N30" s="8"/>
      <c r="O30" s="8">
        <v>-489545717</v>
      </c>
      <c r="P30" s="8"/>
      <c r="Q30" s="8">
        <v>0</v>
      </c>
      <c r="R30" s="8"/>
      <c r="S30" s="8">
        <v>-489545717</v>
      </c>
      <c r="T30" s="5"/>
      <c r="U30" s="5" t="s">
        <v>106</v>
      </c>
    </row>
    <row r="31" spans="1:21">
      <c r="A31" s="1" t="s">
        <v>19</v>
      </c>
      <c r="C31" s="8">
        <v>0</v>
      </c>
      <c r="D31" s="8"/>
      <c r="E31" s="8">
        <v>-536787000</v>
      </c>
      <c r="F31" s="8"/>
      <c r="G31" s="8">
        <v>0</v>
      </c>
      <c r="H31" s="8"/>
      <c r="I31" s="8">
        <f t="shared" si="0"/>
        <v>-536787000</v>
      </c>
      <c r="K31" s="5" t="s">
        <v>107</v>
      </c>
      <c r="L31" s="5"/>
      <c r="M31" s="8">
        <v>0</v>
      </c>
      <c r="N31" s="8"/>
      <c r="O31" s="8">
        <v>-536787000</v>
      </c>
      <c r="P31" s="8"/>
      <c r="Q31" s="8">
        <v>0</v>
      </c>
      <c r="R31" s="8"/>
      <c r="S31" s="8">
        <v>-536787000</v>
      </c>
      <c r="T31" s="5"/>
      <c r="U31" s="5" t="s">
        <v>107</v>
      </c>
    </row>
    <row r="32" spans="1:21">
      <c r="A32" s="1" t="s">
        <v>23</v>
      </c>
      <c r="C32" s="8">
        <v>0</v>
      </c>
      <c r="D32" s="8"/>
      <c r="E32" s="8">
        <v>-6620884826</v>
      </c>
      <c r="F32" s="8"/>
      <c r="G32" s="8">
        <v>0</v>
      </c>
      <c r="H32" s="8"/>
      <c r="I32" s="8">
        <f t="shared" si="0"/>
        <v>-6620884826</v>
      </c>
      <c r="K32" s="5" t="s">
        <v>108</v>
      </c>
      <c r="L32" s="5"/>
      <c r="M32" s="8">
        <v>0</v>
      </c>
      <c r="N32" s="8"/>
      <c r="O32" s="8">
        <v>-6620884826</v>
      </c>
      <c r="P32" s="8"/>
      <c r="Q32" s="8">
        <v>0</v>
      </c>
      <c r="R32" s="8"/>
      <c r="S32" s="8">
        <v>-6620884826</v>
      </c>
      <c r="T32" s="5"/>
      <c r="U32" s="5" t="s">
        <v>108</v>
      </c>
    </row>
    <row r="33" spans="1:21">
      <c r="A33" s="1" t="s">
        <v>47</v>
      </c>
      <c r="C33" s="8">
        <v>0</v>
      </c>
      <c r="D33" s="8"/>
      <c r="E33" s="8">
        <v>-1401221250</v>
      </c>
      <c r="F33" s="8"/>
      <c r="G33" s="8">
        <v>0</v>
      </c>
      <c r="H33" s="8"/>
      <c r="I33" s="8">
        <f t="shared" si="0"/>
        <v>-1401221250</v>
      </c>
      <c r="K33" s="5" t="s">
        <v>109</v>
      </c>
      <c r="L33" s="5"/>
      <c r="M33" s="8">
        <v>0</v>
      </c>
      <c r="N33" s="8"/>
      <c r="O33" s="8">
        <v>-1401221250</v>
      </c>
      <c r="P33" s="8"/>
      <c r="Q33" s="8">
        <v>0</v>
      </c>
      <c r="R33" s="8"/>
      <c r="S33" s="8">
        <v>-1401221250</v>
      </c>
      <c r="T33" s="5"/>
      <c r="U33" s="5" t="s">
        <v>109</v>
      </c>
    </row>
    <row r="34" spans="1:21">
      <c r="A34" s="1" t="s">
        <v>20</v>
      </c>
      <c r="C34" s="8">
        <v>0</v>
      </c>
      <c r="D34" s="8"/>
      <c r="E34" s="8">
        <v>18369528804</v>
      </c>
      <c r="F34" s="8"/>
      <c r="G34" s="8">
        <v>0</v>
      </c>
      <c r="H34" s="8"/>
      <c r="I34" s="8">
        <f t="shared" si="0"/>
        <v>18369528804</v>
      </c>
      <c r="K34" s="5" t="s">
        <v>110</v>
      </c>
      <c r="L34" s="5"/>
      <c r="M34" s="8">
        <v>0</v>
      </c>
      <c r="N34" s="8"/>
      <c r="O34" s="8">
        <v>18369528804</v>
      </c>
      <c r="P34" s="8"/>
      <c r="Q34" s="8">
        <v>0</v>
      </c>
      <c r="R34" s="8"/>
      <c r="S34" s="8">
        <v>18369528804</v>
      </c>
      <c r="T34" s="5"/>
      <c r="U34" s="5" t="s">
        <v>110</v>
      </c>
    </row>
    <row r="35" spans="1:21">
      <c r="A35" s="1" t="s">
        <v>46</v>
      </c>
      <c r="C35" s="8">
        <v>0</v>
      </c>
      <c r="D35" s="8"/>
      <c r="E35" s="8">
        <v>36199908286</v>
      </c>
      <c r="F35" s="8"/>
      <c r="G35" s="8">
        <v>0</v>
      </c>
      <c r="H35" s="8"/>
      <c r="I35" s="8">
        <f t="shared" si="0"/>
        <v>36199908286</v>
      </c>
      <c r="K35" s="5" t="s">
        <v>111</v>
      </c>
      <c r="L35" s="5"/>
      <c r="M35" s="8">
        <v>0</v>
      </c>
      <c r="N35" s="8"/>
      <c r="O35" s="8">
        <v>36199908286</v>
      </c>
      <c r="P35" s="8"/>
      <c r="Q35" s="8">
        <v>0</v>
      </c>
      <c r="R35" s="8"/>
      <c r="S35" s="8">
        <v>36199908286</v>
      </c>
      <c r="T35" s="5"/>
      <c r="U35" s="5" t="s">
        <v>111</v>
      </c>
    </row>
    <row r="36" spans="1:21">
      <c r="A36" s="1" t="s">
        <v>45</v>
      </c>
      <c r="C36" s="8">
        <v>0</v>
      </c>
      <c r="D36" s="8"/>
      <c r="E36" s="8">
        <v>2324840000</v>
      </c>
      <c r="F36" s="8"/>
      <c r="G36" s="8">
        <v>0</v>
      </c>
      <c r="H36" s="8"/>
      <c r="I36" s="8">
        <f t="shared" si="0"/>
        <v>2324840000</v>
      </c>
      <c r="K36" s="5" t="s">
        <v>112</v>
      </c>
      <c r="L36" s="5"/>
      <c r="M36" s="8">
        <v>0</v>
      </c>
      <c r="N36" s="8"/>
      <c r="O36" s="8">
        <v>2324840000</v>
      </c>
      <c r="P36" s="8"/>
      <c r="Q36" s="8">
        <v>0</v>
      </c>
      <c r="R36" s="8"/>
      <c r="S36" s="8">
        <v>2324840000</v>
      </c>
      <c r="T36" s="5"/>
      <c r="U36" s="5" t="s">
        <v>112</v>
      </c>
    </row>
    <row r="37" spans="1:21" ht="24.75" thickBot="1">
      <c r="A37" s="1" t="s">
        <v>42</v>
      </c>
      <c r="C37" s="8">
        <v>0</v>
      </c>
      <c r="D37" s="8"/>
      <c r="E37" s="8">
        <v>-84582422</v>
      </c>
      <c r="F37" s="8"/>
      <c r="G37" s="8">
        <v>0</v>
      </c>
      <c r="H37" s="8"/>
      <c r="I37" s="8">
        <f t="shared" si="0"/>
        <v>-84582422</v>
      </c>
      <c r="K37" s="5" t="s">
        <v>113</v>
      </c>
      <c r="L37" s="5"/>
      <c r="M37" s="8">
        <v>0</v>
      </c>
      <c r="N37" s="8"/>
      <c r="O37" s="8">
        <v>-84582422</v>
      </c>
      <c r="P37" s="8"/>
      <c r="Q37" s="8">
        <v>0</v>
      </c>
      <c r="R37" s="8"/>
      <c r="S37" s="8">
        <v>-84582422</v>
      </c>
      <c r="T37" s="5"/>
      <c r="U37" s="5" t="s">
        <v>113</v>
      </c>
    </row>
    <row r="38" spans="1:21" ht="24.75" thickBot="1">
      <c r="A38" s="1" t="s">
        <v>48</v>
      </c>
      <c r="C38" s="15">
        <f>SUM(C8:C37)</f>
        <v>0</v>
      </c>
      <c r="D38" s="8"/>
      <c r="E38" s="15">
        <f>SUM(E8:E37)</f>
        <v>-126475893421</v>
      </c>
      <c r="F38" s="8"/>
      <c r="G38" s="15">
        <f>SUM(G8:G37)</f>
        <v>-5178862270</v>
      </c>
      <c r="H38" s="8"/>
      <c r="I38" s="15">
        <f>SUM(I8:I37)</f>
        <v>-131654755691</v>
      </c>
      <c r="K38" s="3" t="s">
        <v>114</v>
      </c>
      <c r="M38" s="16">
        <f>SUM(M8:M37)</f>
        <v>0</v>
      </c>
      <c r="N38" s="8"/>
      <c r="O38" s="16">
        <f>SUM(O8:O37)</f>
        <v>-126475893421</v>
      </c>
      <c r="P38" s="8"/>
      <c r="Q38" s="16">
        <f>SUM(Q8:Q37)</f>
        <v>-5178862270</v>
      </c>
      <c r="R38" s="8"/>
      <c r="S38" s="16">
        <f>SUM(S8:S37)</f>
        <v>-131654755691</v>
      </c>
      <c r="U38" s="3" t="s">
        <v>114</v>
      </c>
    </row>
    <row r="39" spans="1:21" ht="24.75" thickTop="1">
      <c r="E39" s="13"/>
      <c r="M39" s="8"/>
      <c r="N39" s="8"/>
      <c r="O39" s="8"/>
      <c r="P39" s="8"/>
      <c r="Q39" s="8"/>
      <c r="R39" s="8"/>
      <c r="S39" s="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K9" sqref="K9"/>
    </sheetView>
  </sheetViews>
  <sheetFormatPr defaultRowHeight="24"/>
  <cols>
    <col min="1" max="1" width="18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>
      <c r="A3" s="20" t="s">
        <v>69</v>
      </c>
      <c r="B3" s="20" t="s">
        <v>69</v>
      </c>
      <c r="C3" s="20" t="s">
        <v>69</v>
      </c>
      <c r="D3" s="20" t="s">
        <v>69</v>
      </c>
      <c r="E3" s="20" t="s">
        <v>69</v>
      </c>
      <c r="F3" s="20" t="s">
        <v>69</v>
      </c>
      <c r="G3" s="20" t="s">
        <v>69</v>
      </c>
      <c r="H3" s="20" t="s">
        <v>69</v>
      </c>
      <c r="I3" s="20" t="s">
        <v>69</v>
      </c>
      <c r="J3" s="20" t="s">
        <v>69</v>
      </c>
      <c r="K3" s="20" t="s">
        <v>69</v>
      </c>
    </row>
    <row r="4" spans="1:1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.75">
      <c r="A6" s="19" t="s">
        <v>115</v>
      </c>
      <c r="B6" s="19" t="s">
        <v>115</v>
      </c>
      <c r="C6" s="19" t="s">
        <v>115</v>
      </c>
      <c r="E6" s="19" t="s">
        <v>71</v>
      </c>
      <c r="F6" s="19" t="s">
        <v>71</v>
      </c>
      <c r="G6" s="19" t="s">
        <v>71</v>
      </c>
      <c r="I6" s="19" t="s">
        <v>72</v>
      </c>
      <c r="J6" s="19" t="s">
        <v>72</v>
      </c>
      <c r="K6" s="19" t="s">
        <v>72</v>
      </c>
    </row>
    <row r="7" spans="1:11" ht="24.75">
      <c r="A7" s="19" t="s">
        <v>116</v>
      </c>
      <c r="C7" s="19" t="s">
        <v>54</v>
      </c>
      <c r="E7" s="19" t="s">
        <v>117</v>
      </c>
      <c r="G7" s="19" t="s">
        <v>118</v>
      </c>
      <c r="I7" s="19" t="s">
        <v>117</v>
      </c>
      <c r="K7" s="19" t="s">
        <v>118</v>
      </c>
    </row>
    <row r="8" spans="1:11" ht="24.75" thickBot="1">
      <c r="A8" s="1" t="s">
        <v>60</v>
      </c>
      <c r="C8" s="1" t="s">
        <v>61</v>
      </c>
      <c r="E8" s="4">
        <v>23528751</v>
      </c>
      <c r="F8" s="5"/>
      <c r="G8" s="9">
        <f>E8/$E$9</f>
        <v>1</v>
      </c>
      <c r="H8" s="5"/>
      <c r="I8" s="4">
        <v>23528751</v>
      </c>
      <c r="J8" s="5"/>
      <c r="K8" s="9">
        <f>I8/$I$9</f>
        <v>1</v>
      </c>
    </row>
    <row r="9" spans="1:11" ht="24.75" thickBot="1">
      <c r="A9" s="1" t="s">
        <v>48</v>
      </c>
      <c r="C9" s="1" t="s">
        <v>48</v>
      </c>
      <c r="E9" s="6">
        <f>SUM(E8:E8)</f>
        <v>23528751</v>
      </c>
      <c r="F9" s="5"/>
      <c r="G9" s="17">
        <f>SUM(G8)</f>
        <v>1</v>
      </c>
      <c r="H9" s="5"/>
      <c r="I9" s="6">
        <f>SUM(I8:I8)</f>
        <v>23528751</v>
      </c>
      <c r="J9" s="5"/>
      <c r="K9" s="17">
        <f>SUM(K8)</f>
        <v>1</v>
      </c>
    </row>
    <row r="10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:G8"/>
    </sheetView>
  </sheetViews>
  <sheetFormatPr defaultRowHeight="2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7" ht="24.75">
      <c r="A3" s="20" t="s">
        <v>69</v>
      </c>
      <c r="B3" s="20" t="s">
        <v>69</v>
      </c>
      <c r="C3" s="20" t="s">
        <v>69</v>
      </c>
      <c r="D3" s="20" t="s">
        <v>69</v>
      </c>
      <c r="E3" s="20" t="s">
        <v>69</v>
      </c>
      <c r="F3" s="20" t="s">
        <v>69</v>
      </c>
      <c r="G3" s="20" t="s">
        <v>69</v>
      </c>
    </row>
    <row r="4" spans="1: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7" ht="25.5" thickBot="1">
      <c r="A6" s="19" t="s">
        <v>73</v>
      </c>
      <c r="C6" s="19" t="s">
        <v>57</v>
      </c>
      <c r="E6" s="19" t="s">
        <v>85</v>
      </c>
      <c r="G6" s="19" t="s">
        <v>13</v>
      </c>
    </row>
    <row r="7" spans="1:7">
      <c r="A7" s="1" t="s">
        <v>119</v>
      </c>
      <c r="C7" s="8">
        <v>-131654755691</v>
      </c>
      <c r="E7" s="10">
        <f>C7/$C$9</f>
        <v>1.0001787474868005</v>
      </c>
      <c r="G7" s="10">
        <v>-9.4062568207104683E-3</v>
      </c>
    </row>
    <row r="8" spans="1:7" ht="24.75" thickBot="1">
      <c r="A8" s="1" t="s">
        <v>120</v>
      </c>
      <c r="C8" s="8">
        <v>23528751</v>
      </c>
      <c r="E8" s="10">
        <f t="shared" ref="E8:E9" si="0">C8/$C$9</f>
        <v>-1.7874748680056632E-4</v>
      </c>
      <c r="G8" s="10">
        <v>1.6810442844616334E-6</v>
      </c>
    </row>
    <row r="9" spans="1:7" ht="24.75" thickBot="1">
      <c r="A9" s="1" t="s">
        <v>48</v>
      </c>
      <c r="C9" s="15">
        <f>SUM(C7:C8)</f>
        <v>-131631226940</v>
      </c>
      <c r="E9" s="18">
        <f t="shared" si="0"/>
        <v>1</v>
      </c>
      <c r="G9" s="17">
        <v>-9.4000000000000004E-3</v>
      </c>
    </row>
    <row r="10" spans="1:7" ht="24.75" thickTop="1">
      <c r="C10" s="8"/>
      <c r="E10" s="5"/>
    </row>
    <row r="11" spans="1:7">
      <c r="C11" s="8"/>
    </row>
    <row r="12" spans="1:7">
      <c r="C12" s="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2024-01-30T12:07:15Z</dcterms:modified>
</cp:coreProperties>
</file>