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4DEFF6C4-F80B-44C1-915E-0511E232FD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8" i="15"/>
  <c r="E9" i="15"/>
  <c r="E10" i="15"/>
  <c r="E7" i="15"/>
  <c r="C9" i="15"/>
  <c r="C8" i="15"/>
  <c r="C7" i="15"/>
  <c r="K11" i="13"/>
  <c r="K9" i="13"/>
  <c r="K10" i="13"/>
  <c r="K8" i="13"/>
  <c r="G11" i="13"/>
  <c r="G9" i="13"/>
  <c r="G10" i="13"/>
  <c r="G8" i="13"/>
  <c r="S62" i="11"/>
  <c r="M65" i="11"/>
  <c r="O65" i="11"/>
  <c r="Q6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3" i="11"/>
  <c r="S64" i="11"/>
  <c r="S8" i="11"/>
  <c r="I12" i="11"/>
  <c r="I9" i="11"/>
  <c r="I10" i="11"/>
  <c r="I11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8" i="11"/>
  <c r="Q9" i="10"/>
  <c r="Q10" i="10"/>
  <c r="Q11" i="10"/>
  <c r="Q12" i="10"/>
  <c r="Q13" i="10"/>
  <c r="Q14" i="10"/>
  <c r="Q15" i="10"/>
  <c r="Q32" i="10" s="1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8" i="10"/>
  <c r="I32" i="10" s="1"/>
  <c r="Q5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8" i="9"/>
  <c r="I55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8" i="9"/>
  <c r="E9" i="14"/>
  <c r="C9" i="14"/>
  <c r="I11" i="13"/>
  <c r="E11" i="13"/>
  <c r="G65" i="11"/>
  <c r="E65" i="11"/>
  <c r="C65" i="11"/>
  <c r="O32" i="10"/>
  <c r="M32" i="10"/>
  <c r="G32" i="10"/>
  <c r="E32" i="10"/>
  <c r="O55" i="9"/>
  <c r="M55" i="9"/>
  <c r="G55" i="9"/>
  <c r="E55" i="9"/>
  <c r="S11" i="7"/>
  <c r="Q11" i="7"/>
  <c r="O11" i="7"/>
  <c r="M11" i="7"/>
  <c r="K11" i="7"/>
  <c r="I11" i="7"/>
  <c r="Q12" i="6"/>
  <c r="O12" i="6"/>
  <c r="M12" i="6"/>
  <c r="K12" i="6"/>
  <c r="W61" i="1"/>
  <c r="U61" i="1"/>
  <c r="O61" i="1"/>
  <c r="K61" i="1"/>
  <c r="G61" i="1"/>
  <c r="E61" i="1"/>
  <c r="C10" i="15" l="1"/>
  <c r="S65" i="11"/>
  <c r="I65" i="11"/>
  <c r="U13" i="11" l="1"/>
  <c r="U21" i="11"/>
  <c r="U29" i="11"/>
  <c r="U37" i="11"/>
  <c r="U45" i="11"/>
  <c r="U53" i="11"/>
  <c r="U61" i="11"/>
  <c r="U60" i="11"/>
  <c r="U14" i="11"/>
  <c r="U22" i="11"/>
  <c r="U30" i="11"/>
  <c r="U38" i="11"/>
  <c r="U46" i="11"/>
  <c r="U54" i="11"/>
  <c r="U62" i="11"/>
  <c r="U52" i="11"/>
  <c r="U15" i="11"/>
  <c r="U23" i="11"/>
  <c r="U31" i="11"/>
  <c r="U39" i="11"/>
  <c r="U47" i="11"/>
  <c r="U55" i="11"/>
  <c r="U44" i="11"/>
  <c r="U16" i="11"/>
  <c r="U24" i="11"/>
  <c r="U32" i="11"/>
  <c r="U40" i="11"/>
  <c r="U48" i="11"/>
  <c r="U56" i="11"/>
  <c r="U64" i="11"/>
  <c r="U36" i="11"/>
  <c r="U9" i="11"/>
  <c r="U17" i="11"/>
  <c r="U25" i="11"/>
  <c r="U33" i="11"/>
  <c r="U41" i="11"/>
  <c r="U49" i="11"/>
  <c r="U57" i="11"/>
  <c r="U8" i="11"/>
  <c r="U28" i="11"/>
  <c r="U10" i="11"/>
  <c r="U18" i="11"/>
  <c r="U26" i="11"/>
  <c r="U34" i="11"/>
  <c r="U42" i="11"/>
  <c r="U50" i="11"/>
  <c r="U58" i="11"/>
  <c r="U20" i="11"/>
  <c r="U11" i="11"/>
  <c r="U19" i="11"/>
  <c r="U27" i="11"/>
  <c r="U35" i="11"/>
  <c r="U43" i="11"/>
  <c r="U51" i="11"/>
  <c r="U59" i="11"/>
  <c r="U12" i="11"/>
  <c r="U63" i="11"/>
  <c r="K12" i="11"/>
  <c r="K22" i="11"/>
  <c r="K62" i="11"/>
  <c r="K25" i="11"/>
  <c r="K49" i="11"/>
  <c r="K54" i="11"/>
  <c r="K30" i="11"/>
  <c r="K15" i="11"/>
  <c r="K23" i="11"/>
  <c r="K31" i="11"/>
  <c r="K39" i="11"/>
  <c r="K47" i="11"/>
  <c r="K55" i="11"/>
  <c r="K16" i="11"/>
  <c r="K24" i="11"/>
  <c r="K32" i="11"/>
  <c r="K40" i="11"/>
  <c r="K48" i="11"/>
  <c r="K56" i="11"/>
  <c r="K64" i="11"/>
  <c r="K17" i="11"/>
  <c r="K8" i="11"/>
  <c r="K9" i="11"/>
  <c r="K10" i="11"/>
  <c r="K18" i="11"/>
  <c r="K26" i="11"/>
  <c r="K34" i="11"/>
  <c r="K42" i="11"/>
  <c r="K50" i="11"/>
  <c r="K58" i="11"/>
  <c r="K28" i="11"/>
  <c r="K44" i="11"/>
  <c r="K60" i="11"/>
  <c r="K13" i="11"/>
  <c r="K29" i="11"/>
  <c r="K37" i="11"/>
  <c r="K53" i="11"/>
  <c r="K38" i="11"/>
  <c r="K33" i="11"/>
  <c r="K57" i="11"/>
  <c r="K11" i="11"/>
  <c r="K19" i="11"/>
  <c r="K27" i="11"/>
  <c r="K35" i="11"/>
  <c r="K43" i="11"/>
  <c r="K51" i="11"/>
  <c r="K59" i="11"/>
  <c r="K20" i="11"/>
  <c r="K36" i="11"/>
  <c r="K52" i="11"/>
  <c r="K21" i="11"/>
  <c r="K45" i="11"/>
  <c r="K61" i="11"/>
  <c r="K14" i="11"/>
  <c r="K46" i="11"/>
  <c r="K41" i="11"/>
  <c r="K63" i="11"/>
  <c r="U65" i="11" l="1"/>
  <c r="K65" i="11"/>
</calcChain>
</file>

<file path=xl/sharedStrings.xml><?xml version="1.0" encoding="utf-8"?>
<sst xmlns="http://schemas.openxmlformats.org/spreadsheetml/2006/main" count="924" uniqueCount="167">
  <si>
    <t>صندوق سرمایه‌گذاری بخشی صنایع مفید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</si>
  <si>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</si>
  <si>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</si>
  <si>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</si>
  <si>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</si>
  <si>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</si>
  <si>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</si>
  <si>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</si>
  <si>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</si>
  <si>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</si>
  <si>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</si>
  <si>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</si>
  <si>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</si>
  <si>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</si>
  <si>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</si>
  <si>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</si>
  <si>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2.97%</t>
  </si>
  <si>
    <t>پرتو بار فرابر خلیج فارس</t>
  </si>
  <si>
    <t>0.07%</t>
  </si>
  <si>
    <t>توسعه معدنی و صنعتی صبانور</t>
  </si>
  <si>
    <t>3.05%</t>
  </si>
  <si>
    <t>داروپخش‌ (هلدینگ‌</t>
  </si>
  <si>
    <t>0.00%</t>
  </si>
  <si>
    <t>سپنتا</t>
  </si>
  <si>
    <t>0.36%</t>
  </si>
  <si>
    <t>سرمایه گذاری شفادارو</t>
  </si>
  <si>
    <t>0.09%</t>
  </si>
  <si>
    <t>سیمان‌ تهران‌</t>
  </si>
  <si>
    <t>سیمان‌ کرمان‌</t>
  </si>
  <si>
    <t>شرکت آهن و فولاد ارفع</t>
  </si>
  <si>
    <t>3.48%</t>
  </si>
  <si>
    <t>صبا فولاد خلیج فارس</t>
  </si>
  <si>
    <t>صنایع فروآلیاژ ایران</t>
  </si>
  <si>
    <t>0.45%</t>
  </si>
  <si>
    <t>فولاد  خوزستان</t>
  </si>
  <si>
    <t>5.62%</t>
  </si>
  <si>
    <t>فولاد آلیاژی ایران</t>
  </si>
  <si>
    <t>0.37%</t>
  </si>
  <si>
    <t>فولاد خراسان</t>
  </si>
  <si>
    <t>4.37%</t>
  </si>
  <si>
    <t>فولاد شاهرود</t>
  </si>
  <si>
    <t>0.23%</t>
  </si>
  <si>
    <t>فولاد مبارکه اصفهان</t>
  </si>
  <si>
    <t>14.03%</t>
  </si>
  <si>
    <t>فولاد هرمزگان جنوب</t>
  </si>
  <si>
    <t>0.42%</t>
  </si>
  <si>
    <t>فولاد کاوه جنوب کیش</t>
  </si>
  <si>
    <t>3.51%</t>
  </si>
  <si>
    <t>گروه‌صنعتی‌سپاهان‌</t>
  </si>
  <si>
    <t>0.39%</t>
  </si>
  <si>
    <t>گسترش سوخت سبززاگرس(سهامی عام)</t>
  </si>
  <si>
    <t>0.25%</t>
  </si>
  <si>
    <t>محصولات کاغذی لطیف</t>
  </si>
  <si>
    <t>0.38%</t>
  </si>
  <si>
    <t>ملی‌ صنایع‌ مس‌ ایران‌</t>
  </si>
  <si>
    <t>12.38%</t>
  </si>
  <si>
    <t>نوردوقطعات‌ فولادی‌</t>
  </si>
  <si>
    <t>1.56%</t>
  </si>
  <si>
    <t>نیان الکترونیک</t>
  </si>
  <si>
    <t>1.41%</t>
  </si>
  <si>
    <t>کاشی‌ پارس‌</t>
  </si>
  <si>
    <t>پارس فنر</t>
  </si>
  <si>
    <t>0.19%</t>
  </si>
  <si>
    <t>تولیدمحورخودرو</t>
  </si>
  <si>
    <t>فنرسازی‌خاور</t>
  </si>
  <si>
    <t>0.66%</t>
  </si>
  <si>
    <t>رینگ‌سازی‌مشهد</t>
  </si>
  <si>
    <t>0.31%</t>
  </si>
  <si>
    <t>چرخشگر</t>
  </si>
  <si>
    <t>0.48%</t>
  </si>
  <si>
    <t>پارس خودرو</t>
  </si>
  <si>
    <t>1.50%</t>
  </si>
  <si>
    <t>نشاسته و گلوکز آردینه</t>
  </si>
  <si>
    <t>0.27%</t>
  </si>
  <si>
    <t>زامیاد</t>
  </si>
  <si>
    <t>1.99%</t>
  </si>
  <si>
    <t>فنرسازی‌زر</t>
  </si>
  <si>
    <t>0.52%</t>
  </si>
  <si>
    <t>لنت‌ ترمزایران‌</t>
  </si>
  <si>
    <t>0.29%</t>
  </si>
  <si>
    <t>الکتریک‌ خودرو شرق‌</t>
  </si>
  <si>
    <t>0.49%</t>
  </si>
  <si>
    <t>رادیاتور ایران‌</t>
  </si>
  <si>
    <t>0.63%</t>
  </si>
  <si>
    <t>موتورسازان‌تراکتورسازی‌ایران‌</t>
  </si>
  <si>
    <t>ایران خودرو دیزل</t>
  </si>
  <si>
    <t>4.38%</t>
  </si>
  <si>
    <t>ایرکا پارت صنعت</t>
  </si>
  <si>
    <t>0.67%</t>
  </si>
  <si>
    <t>سرمایه‌گذاری‌ رنا(هلدینگ‌</t>
  </si>
  <si>
    <t>1.18%</t>
  </si>
  <si>
    <t>ریخته‌گری‌ تراکتورسازی‌ ایران‌</t>
  </si>
  <si>
    <t>0.50%</t>
  </si>
  <si>
    <t>گسترش‌سرمایه‌گذاری‌ایران‌خودرو</t>
  </si>
  <si>
    <t>2.04%</t>
  </si>
  <si>
    <t>سرمایه‌گذاری‌ سایپا</t>
  </si>
  <si>
    <t>1.12%</t>
  </si>
  <si>
    <t>سایپا</t>
  </si>
  <si>
    <t>4.67%</t>
  </si>
  <si>
    <t>ایران‌ خودرو</t>
  </si>
  <si>
    <t>7.92%</t>
  </si>
  <si>
    <t>صنایع‌ریخته‌گری‌ایران‌</t>
  </si>
  <si>
    <t>0.84%</t>
  </si>
  <si>
    <t>بهمن  دیزل</t>
  </si>
  <si>
    <t>سایپا دیزل</t>
  </si>
  <si>
    <t>تولیدی چدن سازان</t>
  </si>
  <si>
    <t>0.26%</t>
  </si>
  <si>
    <t>گروه‌بهمن‌</t>
  </si>
  <si>
    <t>3.45%</t>
  </si>
  <si>
    <t>ح توسعه معدنی و صنعتی صبانور</t>
  </si>
  <si>
    <t>3.21%</t>
  </si>
  <si>
    <t/>
  </si>
  <si>
    <t>96.28%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</si>
  <si>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</si>
  <si>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</si>
  <si>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</si>
  <si>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</si>
  <si>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</si>
  <si>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</si>
  <si>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</si>
  <si>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</si>
  <si>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</si>
  <si>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</si>
  <si>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</si>
  <si>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</si>
  <si>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</si>
  <si>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</si>
  <si>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</si>
  <si>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0.01%</t>
  </si>
  <si>
    <t>بانک پاسارگاد هفت تیر</t>
  </si>
  <si>
    <t>207-8100-16555555-1</t>
  </si>
  <si>
    <t>100910810707075653</t>
  </si>
  <si>
    <t>2.95%</t>
  </si>
  <si>
    <t>207-8100-16555555-2</t>
  </si>
  <si>
    <t>2.96%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</si>
  <si>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</si>
  <si>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</si>
  <si>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</si>
  <si>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</si>
  <si>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</si>
  <si>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</si>
  <si>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</si>
  <si>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</si>
  <si>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</si>
  <si>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</si>
  <si>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</si>
  <si>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</si>
  <si>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</si>
  <si>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مولد نیروگاهی تجارت فارس</t>
  </si>
  <si>
    <t>پالایش نفت اصفهان</t>
  </si>
  <si>
    <t>ح. گسترش سوخت سبززاگرس(س. عام)</t>
  </si>
  <si>
    <t>بانک خاورمیانه</t>
  </si>
  <si>
    <t>کشت و دام قیام اصفهان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</si>
  <si>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</si>
  <si>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</si>
  <si>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</si>
  <si>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</si>
  <si>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</si>
  <si>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</si>
  <si>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</si>
  <si>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</si>
  <si>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</si>
  <si>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</si>
  <si>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</si>
  <si>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1402/11/01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</si>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</sst>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1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4"/>
  <sheetViews>
    <sheetView rightToLeft="1" tabSelected="1" topLeftCell="A4" workbookViewId="0">
      <selection activeCell="W13" sqref="A13:W13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9" style="3" customWidth="1"/>
    <col min="10" max="10" width="1" style="3" customWidth="1"/>
    <col min="11" max="11" width="23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>
      <c r="A6" s="2" t="s">
        <v>3</v>
      </c>
      <c r="C6" s="2" t="s">
        <v>164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>
      <c r="A9" s="3" t="s">
        <v>15</v>
      </c>
      <c r="C9" s="9">
        <v>48238743</v>
      </c>
      <c r="D9" s="9"/>
      <c r="E9" s="9">
        <v>396768525984</v>
      </c>
      <c r="F9" s="9"/>
      <c r="G9" s="9">
        <v>381216193709.242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48238743</v>
      </c>
      <c r="R9" s="9"/>
      <c r="S9" s="9">
        <v>7970</v>
      </c>
      <c r="T9" s="9"/>
      <c r="U9" s="9">
        <v>396768525984</v>
      </c>
      <c r="V9" s="9"/>
      <c r="W9" s="9">
        <v>382175228158.82599</v>
      </c>
      <c r="X9" s="6"/>
      <c r="Y9" s="6" t="s">
        <v>16</v>
      </c>
    </row>
    <row r="10" spans="1:25">
      <c r="A10" s="3" t="s">
        <v>17</v>
      </c>
      <c r="C10" s="9">
        <v>1800000</v>
      </c>
      <c r="D10" s="9"/>
      <c r="E10" s="9">
        <v>9098253720</v>
      </c>
      <c r="F10" s="9"/>
      <c r="G10" s="9">
        <v>9053807400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1800000</v>
      </c>
      <c r="R10" s="9"/>
      <c r="S10" s="9">
        <v>5050</v>
      </c>
      <c r="T10" s="9"/>
      <c r="U10" s="9">
        <v>9098253720</v>
      </c>
      <c r="V10" s="9"/>
      <c r="W10" s="9">
        <v>9035914500</v>
      </c>
      <c r="X10" s="6"/>
      <c r="Y10" s="6" t="s">
        <v>18</v>
      </c>
    </row>
    <row r="11" spans="1:25">
      <c r="A11" s="3" t="s">
        <v>19</v>
      </c>
      <c r="C11" s="9">
        <v>37713228</v>
      </c>
      <c r="D11" s="9"/>
      <c r="E11" s="9">
        <v>697775763974</v>
      </c>
      <c r="F11" s="9"/>
      <c r="G11" s="9">
        <v>714162293289.27002</v>
      </c>
      <c r="H11" s="9"/>
      <c r="I11" s="9">
        <v>14765157</v>
      </c>
      <c r="J11" s="9"/>
      <c r="K11" s="9">
        <v>0</v>
      </c>
      <c r="L11" s="9"/>
      <c r="M11" s="9">
        <v>-1</v>
      </c>
      <c r="N11" s="9"/>
      <c r="O11" s="9">
        <v>1</v>
      </c>
      <c r="P11" s="9"/>
      <c r="Q11" s="9">
        <v>52478384</v>
      </c>
      <c r="R11" s="9"/>
      <c r="S11" s="9">
        <v>7530</v>
      </c>
      <c r="T11" s="9"/>
      <c r="U11" s="9">
        <v>344294609653</v>
      </c>
      <c r="V11" s="9"/>
      <c r="W11" s="9">
        <v>392811016242.45599</v>
      </c>
      <c r="X11" s="6"/>
      <c r="Y11" s="6" t="s">
        <v>20</v>
      </c>
    </row>
    <row r="12" spans="1:25">
      <c r="A12" s="3" t="s">
        <v>21</v>
      </c>
      <c r="C12" s="9">
        <v>4053668</v>
      </c>
      <c r="D12" s="9"/>
      <c r="E12" s="9">
        <v>75223143862</v>
      </c>
      <c r="F12" s="9"/>
      <c r="G12" s="9">
        <v>78253835276.268005</v>
      </c>
      <c r="H12" s="9"/>
      <c r="I12" s="9">
        <v>0</v>
      </c>
      <c r="J12" s="9"/>
      <c r="K12" s="9">
        <v>0</v>
      </c>
      <c r="L12" s="9"/>
      <c r="M12" s="9">
        <v>-4053668</v>
      </c>
      <c r="N12" s="9"/>
      <c r="O12" s="9">
        <v>76464968407</v>
      </c>
      <c r="P12" s="9"/>
      <c r="Q12" s="9">
        <v>0</v>
      </c>
      <c r="R12" s="9"/>
      <c r="S12" s="9">
        <v>0</v>
      </c>
      <c r="T12" s="9"/>
      <c r="U12" s="9">
        <v>0</v>
      </c>
      <c r="V12" s="9"/>
      <c r="W12" s="9">
        <v>0</v>
      </c>
      <c r="X12" s="6"/>
      <c r="Y12" s="6" t="s">
        <v>22</v>
      </c>
    </row>
    <row r="13" spans="1:25">
      <c r="A13" s="3" t="s">
        <v>23</v>
      </c>
      <c r="C13" s="9">
        <v>1013777</v>
      </c>
      <c r="D13" s="9"/>
      <c r="E13" s="9">
        <v>50899696616</v>
      </c>
      <c r="F13" s="9"/>
      <c r="G13" s="9">
        <v>51294221866.665001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1013777</v>
      </c>
      <c r="R13" s="9"/>
      <c r="S13" s="9">
        <v>45860</v>
      </c>
      <c r="T13" s="9"/>
      <c r="U13" s="9">
        <v>50899696616</v>
      </c>
      <c r="V13" s="9"/>
      <c r="W13" s="9">
        <v>46215186931.341003</v>
      </c>
      <c r="X13" s="6"/>
      <c r="Y13" s="6" t="s">
        <v>24</v>
      </c>
    </row>
    <row r="14" spans="1:25">
      <c r="A14" s="3" t="s">
        <v>25</v>
      </c>
      <c r="C14" s="9">
        <v>3935776</v>
      </c>
      <c r="D14" s="9"/>
      <c r="E14" s="9">
        <v>89751541210</v>
      </c>
      <c r="F14" s="9"/>
      <c r="G14" s="9">
        <v>78716645631.936005</v>
      </c>
      <c r="H14" s="9"/>
      <c r="I14" s="9">
        <v>0</v>
      </c>
      <c r="J14" s="9"/>
      <c r="K14" s="9">
        <v>0</v>
      </c>
      <c r="L14" s="9"/>
      <c r="M14" s="9">
        <v>-3285803</v>
      </c>
      <c r="N14" s="9"/>
      <c r="O14" s="9">
        <v>60265738741</v>
      </c>
      <c r="P14" s="9"/>
      <c r="Q14" s="9">
        <v>649973</v>
      </c>
      <c r="R14" s="9"/>
      <c r="S14" s="9">
        <v>17920</v>
      </c>
      <c r="T14" s="9"/>
      <c r="U14" s="9">
        <v>14822001653</v>
      </c>
      <c r="V14" s="9"/>
      <c r="W14" s="9">
        <v>11578213438.848</v>
      </c>
      <c r="X14" s="6"/>
      <c r="Y14" s="6" t="s">
        <v>26</v>
      </c>
    </row>
    <row r="15" spans="1:25">
      <c r="A15" s="3" t="s">
        <v>27</v>
      </c>
      <c r="C15" s="9">
        <v>16069877</v>
      </c>
      <c r="D15" s="9"/>
      <c r="E15" s="9">
        <v>80143017175</v>
      </c>
      <c r="F15" s="9"/>
      <c r="G15" s="9">
        <v>91532516858.500504</v>
      </c>
      <c r="H15" s="9"/>
      <c r="I15" s="9">
        <v>0</v>
      </c>
      <c r="J15" s="9"/>
      <c r="K15" s="9">
        <v>0</v>
      </c>
      <c r="L15" s="9"/>
      <c r="M15" s="9">
        <v>-16069877</v>
      </c>
      <c r="N15" s="9"/>
      <c r="O15" s="9">
        <v>85643743555</v>
      </c>
      <c r="P15" s="9"/>
      <c r="Q15" s="9">
        <v>0</v>
      </c>
      <c r="R15" s="9"/>
      <c r="S15" s="9">
        <v>0</v>
      </c>
      <c r="T15" s="9"/>
      <c r="U15" s="9">
        <v>0</v>
      </c>
      <c r="V15" s="9"/>
      <c r="W15" s="9">
        <v>0</v>
      </c>
      <c r="X15" s="6"/>
      <c r="Y15" s="6" t="s">
        <v>22</v>
      </c>
    </row>
    <row r="16" spans="1:25">
      <c r="A16" s="3" t="s">
        <v>28</v>
      </c>
      <c r="C16" s="9">
        <v>834705</v>
      </c>
      <c r="D16" s="9"/>
      <c r="E16" s="9">
        <v>23401021108</v>
      </c>
      <c r="F16" s="9"/>
      <c r="G16" s="9">
        <v>26311008001.477501</v>
      </c>
      <c r="H16" s="9"/>
      <c r="I16" s="9">
        <v>0</v>
      </c>
      <c r="J16" s="9"/>
      <c r="K16" s="9">
        <v>0</v>
      </c>
      <c r="L16" s="9"/>
      <c r="M16" s="9">
        <v>-834705</v>
      </c>
      <c r="N16" s="9"/>
      <c r="O16" s="9">
        <v>25795980442</v>
      </c>
      <c r="P16" s="9"/>
      <c r="Q16" s="9">
        <v>0</v>
      </c>
      <c r="R16" s="9"/>
      <c r="S16" s="9">
        <v>0</v>
      </c>
      <c r="T16" s="9"/>
      <c r="U16" s="9">
        <v>0</v>
      </c>
      <c r="V16" s="9"/>
      <c r="W16" s="9">
        <v>0</v>
      </c>
      <c r="X16" s="6"/>
      <c r="Y16" s="6" t="s">
        <v>22</v>
      </c>
    </row>
    <row r="17" spans="1:25">
      <c r="A17" s="3" t="s">
        <v>29</v>
      </c>
      <c r="C17" s="9">
        <v>17539053</v>
      </c>
      <c r="D17" s="9"/>
      <c r="E17" s="9">
        <v>493388226070</v>
      </c>
      <c r="F17" s="9"/>
      <c r="G17" s="9">
        <v>437610860429.71503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17539053</v>
      </c>
      <c r="R17" s="9"/>
      <c r="S17" s="9">
        <v>25700</v>
      </c>
      <c r="T17" s="9"/>
      <c r="U17" s="9">
        <v>493388226070</v>
      </c>
      <c r="V17" s="9"/>
      <c r="W17" s="9">
        <v>448071677810.505</v>
      </c>
      <c r="X17" s="6"/>
      <c r="Y17" s="6" t="s">
        <v>30</v>
      </c>
    </row>
    <row r="18" spans="1:25">
      <c r="A18" s="3" t="s">
        <v>31</v>
      </c>
      <c r="C18" s="9">
        <v>12837776</v>
      </c>
      <c r="D18" s="9"/>
      <c r="E18" s="9">
        <v>60792815284</v>
      </c>
      <c r="F18" s="9"/>
      <c r="G18" s="9">
        <v>66104006585.903999</v>
      </c>
      <c r="H18" s="9"/>
      <c r="I18" s="9">
        <v>0</v>
      </c>
      <c r="J18" s="9"/>
      <c r="K18" s="9">
        <v>0</v>
      </c>
      <c r="L18" s="9"/>
      <c r="M18" s="9">
        <v>-12837776</v>
      </c>
      <c r="N18" s="9"/>
      <c r="O18" s="9">
        <v>63005238154</v>
      </c>
      <c r="P18" s="9"/>
      <c r="Q18" s="9">
        <v>0</v>
      </c>
      <c r="R18" s="9"/>
      <c r="S18" s="9">
        <v>0</v>
      </c>
      <c r="T18" s="9"/>
      <c r="U18" s="9">
        <v>0</v>
      </c>
      <c r="V18" s="9"/>
      <c r="W18" s="9">
        <v>0</v>
      </c>
      <c r="X18" s="6"/>
      <c r="Y18" s="6" t="s">
        <v>22</v>
      </c>
    </row>
    <row r="19" spans="1:25">
      <c r="A19" s="3" t="s">
        <v>32</v>
      </c>
      <c r="C19" s="9">
        <v>1776295</v>
      </c>
      <c r="D19" s="9"/>
      <c r="E19" s="9">
        <v>76841448442</v>
      </c>
      <c r="F19" s="9"/>
      <c r="G19" s="9">
        <v>74337066483.975006</v>
      </c>
      <c r="H19" s="9"/>
      <c r="I19" s="9">
        <v>0</v>
      </c>
      <c r="J19" s="9"/>
      <c r="K19" s="9">
        <v>0</v>
      </c>
      <c r="L19" s="9"/>
      <c r="M19" s="9">
        <v>-314154</v>
      </c>
      <c r="N19" s="9"/>
      <c r="O19" s="9">
        <v>11965455437</v>
      </c>
      <c r="P19" s="9"/>
      <c r="Q19" s="9">
        <v>1462141</v>
      </c>
      <c r="R19" s="9"/>
      <c r="S19" s="9">
        <v>39900</v>
      </c>
      <c r="T19" s="9"/>
      <c r="U19" s="9">
        <v>63251336211</v>
      </c>
      <c r="V19" s="9"/>
      <c r="W19" s="9">
        <v>57992306315.894997</v>
      </c>
      <c r="X19" s="6"/>
      <c r="Y19" s="6" t="s">
        <v>33</v>
      </c>
    </row>
    <row r="20" spans="1:25">
      <c r="A20" s="3" t="s">
        <v>34</v>
      </c>
      <c r="C20" s="9">
        <v>192253477</v>
      </c>
      <c r="D20" s="9"/>
      <c r="E20" s="9">
        <v>663741131665</v>
      </c>
      <c r="F20" s="9"/>
      <c r="G20" s="9">
        <v>691052200823.65002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192253477</v>
      </c>
      <c r="R20" s="9"/>
      <c r="S20" s="9">
        <v>3783</v>
      </c>
      <c r="T20" s="9"/>
      <c r="U20" s="9">
        <v>663741131665</v>
      </c>
      <c r="V20" s="9"/>
      <c r="W20" s="9">
        <v>722967498815.229</v>
      </c>
      <c r="X20" s="6"/>
      <c r="Y20" s="6" t="s">
        <v>35</v>
      </c>
    </row>
    <row r="21" spans="1:25">
      <c r="A21" s="3" t="s">
        <v>36</v>
      </c>
      <c r="C21" s="9">
        <v>3019425</v>
      </c>
      <c r="D21" s="9"/>
      <c r="E21" s="9">
        <v>48185185879</v>
      </c>
      <c r="F21" s="9"/>
      <c r="G21" s="9">
        <v>47633161015.237503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3019425</v>
      </c>
      <c r="R21" s="9"/>
      <c r="S21" s="9">
        <v>15700</v>
      </c>
      <c r="T21" s="9"/>
      <c r="U21" s="9">
        <v>48185185879</v>
      </c>
      <c r="V21" s="9"/>
      <c r="W21" s="9">
        <v>47122912913.625</v>
      </c>
      <c r="X21" s="6"/>
      <c r="Y21" s="6" t="s">
        <v>37</v>
      </c>
    </row>
    <row r="22" spans="1:25">
      <c r="A22" s="3" t="s">
        <v>38</v>
      </c>
      <c r="C22" s="9">
        <v>23580762</v>
      </c>
      <c r="D22" s="9"/>
      <c r="E22" s="9">
        <v>306089217306</v>
      </c>
      <c r="F22" s="9"/>
      <c r="G22" s="9">
        <v>289724041920.99597</v>
      </c>
      <c r="H22" s="9"/>
      <c r="I22" s="9">
        <v>20000000</v>
      </c>
      <c r="J22" s="9"/>
      <c r="K22" s="9">
        <v>262119016000</v>
      </c>
      <c r="L22" s="9"/>
      <c r="M22" s="9">
        <v>0</v>
      </c>
      <c r="N22" s="9"/>
      <c r="O22" s="9">
        <v>0</v>
      </c>
      <c r="P22" s="9"/>
      <c r="Q22" s="9">
        <v>43580762</v>
      </c>
      <c r="R22" s="9"/>
      <c r="S22" s="9">
        <v>12970</v>
      </c>
      <c r="T22" s="9"/>
      <c r="U22" s="9">
        <v>568208233306</v>
      </c>
      <c r="V22" s="9"/>
      <c r="W22" s="9">
        <v>561879290365.31702</v>
      </c>
      <c r="X22" s="6"/>
      <c r="Y22" s="6" t="s">
        <v>39</v>
      </c>
    </row>
    <row r="23" spans="1:25">
      <c r="A23" s="3" t="s">
        <v>40</v>
      </c>
      <c r="C23" s="9">
        <v>7166184</v>
      </c>
      <c r="D23" s="9"/>
      <c r="E23" s="9">
        <v>28657590894</v>
      </c>
      <c r="F23" s="9"/>
      <c r="G23" s="9">
        <v>30488773478.256001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7166184</v>
      </c>
      <c r="R23" s="9"/>
      <c r="S23" s="9">
        <v>4193</v>
      </c>
      <c r="T23" s="9"/>
      <c r="U23" s="9">
        <v>28657590894</v>
      </c>
      <c r="V23" s="9"/>
      <c r="W23" s="9">
        <v>29869025045.403599</v>
      </c>
      <c r="X23" s="6"/>
      <c r="Y23" s="6" t="s">
        <v>41</v>
      </c>
    </row>
    <row r="24" spans="1:25">
      <c r="A24" s="3" t="s">
        <v>42</v>
      </c>
      <c r="C24" s="9">
        <v>334693310</v>
      </c>
      <c r="D24" s="9"/>
      <c r="E24" s="9">
        <v>1699664275013</v>
      </c>
      <c r="F24" s="9"/>
      <c r="G24" s="9">
        <v>2059424666946.04</v>
      </c>
      <c r="H24" s="9"/>
      <c r="I24" s="9">
        <v>0</v>
      </c>
      <c r="J24" s="9"/>
      <c r="K24" s="9">
        <v>0</v>
      </c>
      <c r="L24" s="9"/>
      <c r="M24" s="9">
        <v>-27755836</v>
      </c>
      <c r="N24" s="9"/>
      <c r="O24" s="9">
        <v>161938415142</v>
      </c>
      <c r="P24" s="9"/>
      <c r="Q24" s="9">
        <v>306937474</v>
      </c>
      <c r="R24" s="9"/>
      <c r="S24" s="9">
        <v>5920</v>
      </c>
      <c r="T24" s="9"/>
      <c r="U24" s="9">
        <v>1558712539608</v>
      </c>
      <c r="V24" s="9"/>
      <c r="W24" s="9">
        <v>1806258280495.8201</v>
      </c>
      <c r="X24" s="6"/>
      <c r="Y24" s="6" t="s">
        <v>43</v>
      </c>
    </row>
    <row r="25" spans="1:25">
      <c r="A25" s="3" t="s">
        <v>44</v>
      </c>
      <c r="C25" s="9">
        <v>13097757</v>
      </c>
      <c r="D25" s="9"/>
      <c r="E25" s="9">
        <v>35334973385</v>
      </c>
      <c r="F25" s="9"/>
      <c r="G25" s="9">
        <v>54683266452.57</v>
      </c>
      <c r="H25" s="9"/>
      <c r="I25" s="9">
        <v>0</v>
      </c>
      <c r="J25" s="9"/>
      <c r="K25" s="9">
        <v>0</v>
      </c>
      <c r="L25" s="9"/>
      <c r="M25" s="9">
        <v>-1</v>
      </c>
      <c r="N25" s="9"/>
      <c r="O25" s="9">
        <v>1</v>
      </c>
      <c r="P25" s="9"/>
      <c r="Q25" s="9">
        <v>13097756</v>
      </c>
      <c r="R25" s="9"/>
      <c r="S25" s="9">
        <v>4145</v>
      </c>
      <c r="T25" s="9"/>
      <c r="U25" s="9">
        <v>35334970687</v>
      </c>
      <c r="V25" s="9"/>
      <c r="W25" s="9">
        <v>53967171938.210999</v>
      </c>
      <c r="X25" s="6"/>
      <c r="Y25" s="6" t="s">
        <v>45</v>
      </c>
    </row>
    <row r="26" spans="1:25">
      <c r="A26" s="3" t="s">
        <v>46</v>
      </c>
      <c r="C26" s="9">
        <v>48300117</v>
      </c>
      <c r="D26" s="9"/>
      <c r="E26" s="9">
        <v>534305931269</v>
      </c>
      <c r="F26" s="9"/>
      <c r="G26" s="9">
        <v>579993794150.50806</v>
      </c>
      <c r="H26" s="9"/>
      <c r="I26" s="9">
        <v>0</v>
      </c>
      <c r="J26" s="9"/>
      <c r="K26" s="9">
        <v>0</v>
      </c>
      <c r="L26" s="9"/>
      <c r="M26" s="9">
        <v>-9809810</v>
      </c>
      <c r="N26" s="9"/>
      <c r="O26" s="9">
        <v>113782658662</v>
      </c>
      <c r="P26" s="9"/>
      <c r="Q26" s="9">
        <v>38490307</v>
      </c>
      <c r="R26" s="9"/>
      <c r="S26" s="9">
        <v>11800</v>
      </c>
      <c r="T26" s="9"/>
      <c r="U26" s="9">
        <v>425787774518</v>
      </c>
      <c r="V26" s="9"/>
      <c r="W26" s="9">
        <v>451483218145.53003</v>
      </c>
      <c r="X26" s="6"/>
      <c r="Y26" s="6" t="s">
        <v>47</v>
      </c>
    </row>
    <row r="27" spans="1:25">
      <c r="A27" s="3" t="s">
        <v>48</v>
      </c>
      <c r="C27" s="9">
        <v>5912222</v>
      </c>
      <c r="D27" s="9"/>
      <c r="E27" s="9">
        <v>44498032495</v>
      </c>
      <c r="F27" s="9"/>
      <c r="G27" s="9">
        <v>47310206446.754997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5912222</v>
      </c>
      <c r="R27" s="9"/>
      <c r="S27" s="9">
        <v>8560</v>
      </c>
      <c r="T27" s="9"/>
      <c r="U27" s="9">
        <v>44498032495</v>
      </c>
      <c r="V27" s="9"/>
      <c r="W27" s="9">
        <v>50307499029.096001</v>
      </c>
      <c r="X27" s="6"/>
      <c r="Y27" s="6" t="s">
        <v>49</v>
      </c>
    </row>
    <row r="28" spans="1:25">
      <c r="A28" s="3" t="s">
        <v>50</v>
      </c>
      <c r="C28" s="9">
        <v>20000000</v>
      </c>
      <c r="D28" s="9"/>
      <c r="E28" s="9">
        <v>30280000000</v>
      </c>
      <c r="F28" s="9"/>
      <c r="G28" s="9">
        <v>32604840000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20000000</v>
      </c>
      <c r="R28" s="9"/>
      <c r="S28" s="9">
        <v>1615</v>
      </c>
      <c r="T28" s="9"/>
      <c r="U28" s="9">
        <v>30280000000</v>
      </c>
      <c r="V28" s="9"/>
      <c r="W28" s="9">
        <v>32107815000</v>
      </c>
      <c r="X28" s="6"/>
      <c r="Y28" s="6" t="s">
        <v>51</v>
      </c>
    </row>
    <row r="29" spans="1:25">
      <c r="A29" s="3" t="s">
        <v>52</v>
      </c>
      <c r="C29" s="9">
        <v>625000</v>
      </c>
      <c r="D29" s="9"/>
      <c r="E29" s="9">
        <v>50358183750</v>
      </c>
      <c r="F29" s="9"/>
      <c r="G29" s="9">
        <v>48956962500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625000</v>
      </c>
      <c r="R29" s="9"/>
      <c r="S29" s="9">
        <v>78800</v>
      </c>
      <c r="T29" s="9"/>
      <c r="U29" s="9">
        <v>50358183750</v>
      </c>
      <c r="V29" s="9"/>
      <c r="W29" s="9">
        <v>48956962500</v>
      </c>
      <c r="X29" s="6"/>
      <c r="Y29" s="6" t="s">
        <v>53</v>
      </c>
    </row>
    <row r="30" spans="1:25">
      <c r="A30" s="3" t="s">
        <v>54</v>
      </c>
      <c r="C30" s="9">
        <v>226551118</v>
      </c>
      <c r="D30" s="9"/>
      <c r="E30" s="9">
        <v>1543446333626</v>
      </c>
      <c r="F30" s="9"/>
      <c r="G30" s="9">
        <v>1671007290251.4199</v>
      </c>
      <c r="H30" s="9"/>
      <c r="I30" s="9">
        <v>66164570</v>
      </c>
      <c r="J30" s="9"/>
      <c r="K30" s="9">
        <v>0</v>
      </c>
      <c r="L30" s="9"/>
      <c r="M30" s="9">
        <v>-6002550</v>
      </c>
      <c r="N30" s="9"/>
      <c r="O30" s="9">
        <v>44094909378</v>
      </c>
      <c r="P30" s="9"/>
      <c r="Q30" s="9">
        <v>286713138</v>
      </c>
      <c r="R30" s="9"/>
      <c r="S30" s="9">
        <v>5592</v>
      </c>
      <c r="T30" s="9"/>
      <c r="U30" s="9">
        <v>1502552190743</v>
      </c>
      <c r="V30" s="9"/>
      <c r="W30" s="9">
        <v>1593760233483.21</v>
      </c>
      <c r="X30" s="6"/>
      <c r="Y30" s="6" t="s">
        <v>55</v>
      </c>
    </row>
    <row r="31" spans="1:25">
      <c r="A31" s="3" t="s">
        <v>56</v>
      </c>
      <c r="C31" s="9">
        <v>1418145</v>
      </c>
      <c r="D31" s="9"/>
      <c r="E31" s="9">
        <v>13615902567</v>
      </c>
      <c r="F31" s="9"/>
      <c r="G31" s="9">
        <v>14942894594.85</v>
      </c>
      <c r="H31" s="9"/>
      <c r="I31" s="9">
        <v>16698914</v>
      </c>
      <c r="J31" s="9"/>
      <c r="K31" s="9">
        <v>181863864768</v>
      </c>
      <c r="L31" s="9"/>
      <c r="M31" s="9">
        <v>0</v>
      </c>
      <c r="N31" s="9"/>
      <c r="O31" s="9">
        <v>0</v>
      </c>
      <c r="P31" s="9"/>
      <c r="Q31" s="9">
        <v>18117059</v>
      </c>
      <c r="R31" s="9"/>
      <c r="S31" s="9">
        <v>11140</v>
      </c>
      <c r="T31" s="9"/>
      <c r="U31" s="9">
        <v>195479767335</v>
      </c>
      <c r="V31" s="9"/>
      <c r="W31" s="9">
        <v>200623184238.30301</v>
      </c>
      <c r="X31" s="6"/>
      <c r="Y31" s="6" t="s">
        <v>57</v>
      </c>
    </row>
    <row r="32" spans="1:25">
      <c r="A32" s="3" t="s">
        <v>58</v>
      </c>
      <c r="C32" s="9">
        <v>962000</v>
      </c>
      <c r="D32" s="9"/>
      <c r="E32" s="9">
        <v>150560814044</v>
      </c>
      <c r="F32" s="9"/>
      <c r="G32" s="9">
        <v>186760722330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962000</v>
      </c>
      <c r="R32" s="9"/>
      <c r="S32" s="9">
        <v>190050</v>
      </c>
      <c r="T32" s="9"/>
      <c r="U32" s="9">
        <v>150560814044</v>
      </c>
      <c r="V32" s="9"/>
      <c r="W32" s="9">
        <v>181740272805</v>
      </c>
      <c r="X32" s="6"/>
      <c r="Y32" s="6" t="s">
        <v>59</v>
      </c>
    </row>
    <row r="33" spans="1:25">
      <c r="A33" s="3" t="s">
        <v>60</v>
      </c>
      <c r="C33" s="9">
        <v>2306465</v>
      </c>
      <c r="D33" s="9"/>
      <c r="E33" s="9">
        <v>23889697291</v>
      </c>
      <c r="F33" s="9"/>
      <c r="G33" s="9">
        <v>24990882712.424999</v>
      </c>
      <c r="H33" s="9"/>
      <c r="I33" s="9">
        <v>0</v>
      </c>
      <c r="J33" s="9"/>
      <c r="K33" s="9">
        <v>0</v>
      </c>
      <c r="L33" s="9"/>
      <c r="M33" s="9">
        <v>-2306465</v>
      </c>
      <c r="N33" s="9"/>
      <c r="O33" s="9">
        <v>25105519794</v>
      </c>
      <c r="P33" s="9"/>
      <c r="Q33" s="9">
        <v>0</v>
      </c>
      <c r="R33" s="9"/>
      <c r="S33" s="9">
        <v>0</v>
      </c>
      <c r="T33" s="9"/>
      <c r="U33" s="9">
        <v>0</v>
      </c>
      <c r="V33" s="9"/>
      <c r="W33" s="9">
        <v>0</v>
      </c>
      <c r="X33" s="6"/>
      <c r="Y33" s="6" t="s">
        <v>22</v>
      </c>
    </row>
    <row r="34" spans="1:25">
      <c r="A34" s="3" t="s">
        <v>61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3000000</v>
      </c>
      <c r="J34" s="9"/>
      <c r="K34" s="9">
        <v>29322205553</v>
      </c>
      <c r="L34" s="9"/>
      <c r="M34" s="9">
        <v>-1000000</v>
      </c>
      <c r="N34" s="9"/>
      <c r="O34" s="9">
        <v>12118968796</v>
      </c>
      <c r="P34" s="9"/>
      <c r="Q34" s="9">
        <v>2000000</v>
      </c>
      <c r="R34" s="9"/>
      <c r="S34" s="9">
        <v>12320</v>
      </c>
      <c r="T34" s="9"/>
      <c r="U34" s="9">
        <v>20863532037</v>
      </c>
      <c r="V34" s="9"/>
      <c r="W34" s="9">
        <v>24493392000</v>
      </c>
      <c r="X34" s="6"/>
      <c r="Y34" s="6" t="s">
        <v>62</v>
      </c>
    </row>
    <row r="35" spans="1:25">
      <c r="A35" s="3" t="s">
        <v>63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v>6663071</v>
      </c>
      <c r="J35" s="9"/>
      <c r="K35" s="9">
        <v>31304417401</v>
      </c>
      <c r="L35" s="9"/>
      <c r="M35" s="9">
        <v>0</v>
      </c>
      <c r="N35" s="9"/>
      <c r="O35" s="9">
        <v>0</v>
      </c>
      <c r="P35" s="9"/>
      <c r="Q35" s="9">
        <v>6663071</v>
      </c>
      <c r="R35" s="9"/>
      <c r="S35" s="9">
        <v>4530</v>
      </c>
      <c r="T35" s="9"/>
      <c r="U35" s="9">
        <v>31304417401</v>
      </c>
      <c r="V35" s="9"/>
      <c r="W35" s="9">
        <v>30004118545.801498</v>
      </c>
      <c r="X35" s="6"/>
      <c r="Y35" s="6" t="s">
        <v>41</v>
      </c>
    </row>
    <row r="36" spans="1:25">
      <c r="A36" s="3" t="s">
        <v>64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v>12461575</v>
      </c>
      <c r="J36" s="9"/>
      <c r="K36" s="9">
        <v>88587797342</v>
      </c>
      <c r="L36" s="9"/>
      <c r="M36" s="9">
        <v>0</v>
      </c>
      <c r="N36" s="9"/>
      <c r="O36" s="9">
        <v>0</v>
      </c>
      <c r="P36" s="9"/>
      <c r="Q36" s="9">
        <v>12461575</v>
      </c>
      <c r="R36" s="9"/>
      <c r="S36" s="9">
        <v>6829</v>
      </c>
      <c r="T36" s="9"/>
      <c r="U36" s="9">
        <v>88587797342</v>
      </c>
      <c r="V36" s="9"/>
      <c r="W36" s="9">
        <v>84593750105.733704</v>
      </c>
      <c r="X36" s="6"/>
      <c r="Y36" s="6" t="s">
        <v>65</v>
      </c>
    </row>
    <row r="37" spans="1:25">
      <c r="A37" s="3" t="s">
        <v>66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2410763</v>
      </c>
      <c r="J37" s="9"/>
      <c r="K37" s="9">
        <v>40779592443</v>
      </c>
      <c r="L37" s="9"/>
      <c r="M37" s="9">
        <v>0</v>
      </c>
      <c r="N37" s="9"/>
      <c r="O37" s="9">
        <v>0</v>
      </c>
      <c r="P37" s="9"/>
      <c r="Q37" s="9">
        <v>2410763</v>
      </c>
      <c r="R37" s="9"/>
      <c r="S37" s="9">
        <v>16730</v>
      </c>
      <c r="T37" s="9"/>
      <c r="U37" s="9">
        <v>40779592443</v>
      </c>
      <c r="V37" s="9"/>
      <c r="W37" s="9">
        <v>40092089203.309502</v>
      </c>
      <c r="X37" s="6"/>
      <c r="Y37" s="6" t="s">
        <v>67</v>
      </c>
    </row>
    <row r="38" spans="1:25">
      <c r="A38" s="3" t="s">
        <v>68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v>2989213</v>
      </c>
      <c r="J38" s="9"/>
      <c r="K38" s="9">
        <v>63127344054</v>
      </c>
      <c r="L38" s="9"/>
      <c r="M38" s="9">
        <v>0</v>
      </c>
      <c r="N38" s="9"/>
      <c r="O38" s="9">
        <v>0</v>
      </c>
      <c r="P38" s="9"/>
      <c r="Q38" s="9">
        <v>2989213</v>
      </c>
      <c r="R38" s="9"/>
      <c r="S38" s="9">
        <v>20720</v>
      </c>
      <c r="T38" s="9"/>
      <c r="U38" s="9">
        <v>63127344054</v>
      </c>
      <c r="V38" s="9"/>
      <c r="W38" s="9">
        <v>61567971224.508003</v>
      </c>
      <c r="X38" s="6"/>
      <c r="Y38" s="6" t="s">
        <v>69</v>
      </c>
    </row>
    <row r="39" spans="1:25">
      <c r="A39" s="3" t="s">
        <v>70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v>184816057</v>
      </c>
      <c r="J39" s="9"/>
      <c r="K39" s="9">
        <v>204635874350</v>
      </c>
      <c r="L39" s="9"/>
      <c r="M39" s="9">
        <v>0</v>
      </c>
      <c r="N39" s="9"/>
      <c r="O39" s="9">
        <v>0</v>
      </c>
      <c r="P39" s="9"/>
      <c r="Q39" s="9">
        <v>184816057</v>
      </c>
      <c r="R39" s="9"/>
      <c r="S39" s="9">
        <v>1049</v>
      </c>
      <c r="T39" s="9"/>
      <c r="U39" s="9">
        <v>204635874350</v>
      </c>
      <c r="V39" s="9"/>
      <c r="W39" s="9">
        <v>192718505132.43201</v>
      </c>
      <c r="X39" s="6"/>
      <c r="Y39" s="6" t="s">
        <v>71</v>
      </c>
    </row>
    <row r="40" spans="1:25">
      <c r="A40" s="3" t="s">
        <v>72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458000</v>
      </c>
      <c r="J40" s="9"/>
      <c r="K40" s="9">
        <v>29533671228</v>
      </c>
      <c r="L40" s="9"/>
      <c r="M40" s="9">
        <v>0</v>
      </c>
      <c r="N40" s="9"/>
      <c r="O40" s="9">
        <v>0</v>
      </c>
      <c r="P40" s="9"/>
      <c r="Q40" s="9">
        <v>458000</v>
      </c>
      <c r="R40" s="9"/>
      <c r="S40" s="9">
        <v>75950</v>
      </c>
      <c r="T40" s="9"/>
      <c r="U40" s="9">
        <v>29533671228</v>
      </c>
      <c r="V40" s="9"/>
      <c r="W40" s="9">
        <v>34578128655</v>
      </c>
      <c r="X40" s="6"/>
      <c r="Y40" s="6" t="s">
        <v>73</v>
      </c>
    </row>
    <row r="41" spans="1:25">
      <c r="A41" s="3" t="s">
        <v>74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v>63993107</v>
      </c>
      <c r="J41" s="9"/>
      <c r="K41" s="9">
        <v>267233513764</v>
      </c>
      <c r="L41" s="9"/>
      <c r="M41" s="9">
        <v>0</v>
      </c>
      <c r="N41" s="9"/>
      <c r="O41" s="9">
        <v>0</v>
      </c>
      <c r="P41" s="9"/>
      <c r="Q41" s="9">
        <v>63993107</v>
      </c>
      <c r="R41" s="9"/>
      <c r="S41" s="9">
        <v>4035</v>
      </c>
      <c r="T41" s="9"/>
      <c r="U41" s="9">
        <v>267233513764</v>
      </c>
      <c r="V41" s="9"/>
      <c r="W41" s="9">
        <v>256675824233.867</v>
      </c>
      <c r="X41" s="6"/>
      <c r="Y41" s="6" t="s">
        <v>75</v>
      </c>
    </row>
    <row r="42" spans="1:25">
      <c r="A42" s="3" t="s">
        <v>76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15747792</v>
      </c>
      <c r="J42" s="9"/>
      <c r="K42" s="9">
        <v>69698067221</v>
      </c>
      <c r="L42" s="9"/>
      <c r="M42" s="9">
        <v>0</v>
      </c>
      <c r="N42" s="9"/>
      <c r="O42" s="9">
        <v>0</v>
      </c>
      <c r="P42" s="9"/>
      <c r="Q42" s="9">
        <v>15747792</v>
      </c>
      <c r="R42" s="9"/>
      <c r="S42" s="9">
        <v>4302</v>
      </c>
      <c r="T42" s="9"/>
      <c r="U42" s="9">
        <v>69698067221</v>
      </c>
      <c r="V42" s="9"/>
      <c r="W42" s="9">
        <v>67343906526.9552</v>
      </c>
      <c r="X42" s="6"/>
      <c r="Y42" s="6" t="s">
        <v>77</v>
      </c>
    </row>
    <row r="43" spans="1:25">
      <c r="A43" s="3" t="s">
        <v>78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v>1128682</v>
      </c>
      <c r="J43" s="9"/>
      <c r="K43" s="9">
        <v>36396511378</v>
      </c>
      <c r="L43" s="9"/>
      <c r="M43" s="9">
        <v>0</v>
      </c>
      <c r="N43" s="9"/>
      <c r="O43" s="9">
        <v>0</v>
      </c>
      <c r="P43" s="9"/>
      <c r="Q43" s="9">
        <v>1128682</v>
      </c>
      <c r="R43" s="9"/>
      <c r="S43" s="9">
        <v>33180</v>
      </c>
      <c r="T43" s="9"/>
      <c r="U43" s="9">
        <v>36396511378</v>
      </c>
      <c r="V43" s="9"/>
      <c r="W43" s="9">
        <v>37226843230.877998</v>
      </c>
      <c r="X43" s="6"/>
      <c r="Y43" s="6" t="s">
        <v>79</v>
      </c>
    </row>
    <row r="44" spans="1:25">
      <c r="A44" s="3" t="s">
        <v>80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v>4752012</v>
      </c>
      <c r="J44" s="9"/>
      <c r="K44" s="9">
        <v>64316239830</v>
      </c>
      <c r="L44" s="9"/>
      <c r="M44" s="9">
        <v>0</v>
      </c>
      <c r="N44" s="9"/>
      <c r="O44" s="9">
        <v>0</v>
      </c>
      <c r="P44" s="9"/>
      <c r="Q44" s="9">
        <v>4752012</v>
      </c>
      <c r="R44" s="9"/>
      <c r="S44" s="9">
        <v>13440</v>
      </c>
      <c r="T44" s="9"/>
      <c r="U44" s="9">
        <v>64316239830</v>
      </c>
      <c r="V44" s="9"/>
      <c r="W44" s="9">
        <v>63487032384.384003</v>
      </c>
      <c r="X44" s="6"/>
      <c r="Y44" s="6" t="s">
        <v>81</v>
      </c>
    </row>
    <row r="45" spans="1:25">
      <c r="A45" s="3" t="s">
        <v>82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v>18587053</v>
      </c>
      <c r="J45" s="9"/>
      <c r="K45" s="9">
        <v>87157523165</v>
      </c>
      <c r="L45" s="9"/>
      <c r="M45" s="9">
        <v>0</v>
      </c>
      <c r="N45" s="9"/>
      <c r="O45" s="9">
        <v>0</v>
      </c>
      <c r="P45" s="9"/>
      <c r="Q45" s="9">
        <v>18587053</v>
      </c>
      <c r="R45" s="9"/>
      <c r="S45" s="9">
        <v>4400</v>
      </c>
      <c r="T45" s="9"/>
      <c r="U45" s="9">
        <v>87157523165</v>
      </c>
      <c r="V45" s="9"/>
      <c r="W45" s="9">
        <v>81296424152.460007</v>
      </c>
      <c r="X45" s="6"/>
      <c r="Y45" s="6" t="s">
        <v>83</v>
      </c>
    </row>
    <row r="46" spans="1:25">
      <c r="A46" s="3" t="s">
        <v>84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16335951</v>
      </c>
      <c r="J46" s="9"/>
      <c r="K46" s="9">
        <v>64355961821</v>
      </c>
      <c r="L46" s="9"/>
      <c r="M46" s="9">
        <v>0</v>
      </c>
      <c r="N46" s="9"/>
      <c r="O46" s="9">
        <v>0</v>
      </c>
      <c r="P46" s="9"/>
      <c r="Q46" s="9">
        <v>16335951</v>
      </c>
      <c r="R46" s="9"/>
      <c r="S46" s="9">
        <v>3800</v>
      </c>
      <c r="T46" s="9"/>
      <c r="U46" s="9">
        <v>64355961821</v>
      </c>
      <c r="V46" s="9"/>
      <c r="W46" s="9">
        <v>61707257947.889999</v>
      </c>
      <c r="X46" s="6"/>
      <c r="Y46" s="6" t="s">
        <v>69</v>
      </c>
    </row>
    <row r="47" spans="1:25">
      <c r="A47" s="3" t="s">
        <v>85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v>165728327</v>
      </c>
      <c r="J47" s="9"/>
      <c r="K47" s="9">
        <v>627620129705</v>
      </c>
      <c r="L47" s="9"/>
      <c r="M47" s="9">
        <v>0</v>
      </c>
      <c r="N47" s="9"/>
      <c r="O47" s="9">
        <v>0</v>
      </c>
      <c r="P47" s="9"/>
      <c r="Q47" s="9">
        <v>165728327</v>
      </c>
      <c r="R47" s="9"/>
      <c r="S47" s="9">
        <v>3418</v>
      </c>
      <c r="T47" s="9"/>
      <c r="U47" s="9">
        <v>627620129705</v>
      </c>
      <c r="V47" s="9"/>
      <c r="W47" s="9">
        <v>563088988126.96802</v>
      </c>
      <c r="X47" s="6"/>
      <c r="Y47" s="6" t="s">
        <v>86</v>
      </c>
    </row>
    <row r="48" spans="1:25">
      <c r="A48" s="3" t="s">
        <v>87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v>26435334</v>
      </c>
      <c r="J48" s="9"/>
      <c r="K48" s="9">
        <v>89315599089</v>
      </c>
      <c r="L48" s="9"/>
      <c r="M48" s="9">
        <v>0</v>
      </c>
      <c r="N48" s="9"/>
      <c r="O48" s="9">
        <v>0</v>
      </c>
      <c r="P48" s="9"/>
      <c r="Q48" s="9">
        <v>26435334</v>
      </c>
      <c r="R48" s="9"/>
      <c r="S48" s="9">
        <v>3299</v>
      </c>
      <c r="T48" s="9"/>
      <c r="U48" s="9">
        <v>89315599089</v>
      </c>
      <c r="V48" s="9"/>
      <c r="W48" s="9">
        <v>86691266373.147293</v>
      </c>
      <c r="X48" s="6"/>
      <c r="Y48" s="6" t="s">
        <v>88</v>
      </c>
    </row>
    <row r="49" spans="1:25">
      <c r="A49" s="3" t="s">
        <v>89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v>22897179</v>
      </c>
      <c r="J49" s="9"/>
      <c r="K49" s="9">
        <v>147204582254</v>
      </c>
      <c r="L49" s="9"/>
      <c r="M49" s="9">
        <v>0</v>
      </c>
      <c r="N49" s="9"/>
      <c r="O49" s="9">
        <v>0</v>
      </c>
      <c r="P49" s="9"/>
      <c r="Q49" s="9">
        <v>22897179</v>
      </c>
      <c r="R49" s="9"/>
      <c r="S49" s="9">
        <v>6650</v>
      </c>
      <c r="T49" s="9"/>
      <c r="U49" s="9">
        <v>147204582254</v>
      </c>
      <c r="V49" s="9"/>
      <c r="W49" s="9">
        <v>151360256219.918</v>
      </c>
      <c r="X49" s="6"/>
      <c r="Y49" s="6" t="s">
        <v>90</v>
      </c>
    </row>
    <row r="50" spans="1:25">
      <c r="A50" s="3" t="s">
        <v>91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v>15226259</v>
      </c>
      <c r="J50" s="9"/>
      <c r="K50" s="9">
        <v>65639765605</v>
      </c>
      <c r="L50" s="9"/>
      <c r="M50" s="9">
        <v>0</v>
      </c>
      <c r="N50" s="9"/>
      <c r="O50" s="9">
        <v>0</v>
      </c>
      <c r="P50" s="9"/>
      <c r="Q50" s="9">
        <v>15226259</v>
      </c>
      <c r="R50" s="9"/>
      <c r="S50" s="9">
        <v>4259</v>
      </c>
      <c r="T50" s="9"/>
      <c r="U50" s="9">
        <v>65639765605</v>
      </c>
      <c r="V50" s="9"/>
      <c r="W50" s="9">
        <v>64462787690.367996</v>
      </c>
      <c r="X50" s="6"/>
      <c r="Y50" s="6" t="s">
        <v>92</v>
      </c>
    </row>
    <row r="51" spans="1:25">
      <c r="A51" s="3" t="s">
        <v>93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v>61603844</v>
      </c>
      <c r="J51" s="9"/>
      <c r="K51" s="9">
        <v>261378055833</v>
      </c>
      <c r="L51" s="9"/>
      <c r="M51" s="9">
        <v>0</v>
      </c>
      <c r="N51" s="9"/>
      <c r="O51" s="9">
        <v>0</v>
      </c>
      <c r="P51" s="9"/>
      <c r="Q51" s="9">
        <v>61603844</v>
      </c>
      <c r="R51" s="9"/>
      <c r="S51" s="9">
        <v>4279</v>
      </c>
      <c r="T51" s="9"/>
      <c r="U51" s="9">
        <v>261378055833</v>
      </c>
      <c r="V51" s="9"/>
      <c r="W51" s="9">
        <v>262034411527.56799</v>
      </c>
      <c r="X51" s="6"/>
      <c r="Y51" s="6" t="s">
        <v>94</v>
      </c>
    </row>
    <row r="52" spans="1:25">
      <c r="A52" s="3" t="s">
        <v>95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v>30936372</v>
      </c>
      <c r="J52" s="9"/>
      <c r="K52" s="9">
        <v>143964227390</v>
      </c>
      <c r="L52" s="9"/>
      <c r="M52" s="9">
        <v>0</v>
      </c>
      <c r="N52" s="9"/>
      <c r="O52" s="9">
        <v>0</v>
      </c>
      <c r="P52" s="9"/>
      <c r="Q52" s="9">
        <v>30936372</v>
      </c>
      <c r="R52" s="9"/>
      <c r="S52" s="9">
        <v>4683</v>
      </c>
      <c r="T52" s="9"/>
      <c r="U52" s="9">
        <v>143964227390</v>
      </c>
      <c r="V52" s="9"/>
      <c r="W52" s="9">
        <v>144013023647.048</v>
      </c>
      <c r="X52" s="6"/>
      <c r="Y52" s="6" t="s">
        <v>96</v>
      </c>
    </row>
    <row r="53" spans="1:25">
      <c r="A53" s="3" t="s">
        <v>97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v>255213641</v>
      </c>
      <c r="J53" s="9"/>
      <c r="K53" s="9">
        <v>608017389698</v>
      </c>
      <c r="L53" s="9"/>
      <c r="M53" s="9">
        <v>0</v>
      </c>
      <c r="N53" s="9"/>
      <c r="O53" s="9">
        <v>0</v>
      </c>
      <c r="P53" s="9"/>
      <c r="Q53" s="9">
        <v>255213641</v>
      </c>
      <c r="R53" s="9"/>
      <c r="S53" s="9">
        <v>2369</v>
      </c>
      <c r="T53" s="9"/>
      <c r="U53" s="9">
        <v>608017389698</v>
      </c>
      <c r="V53" s="9"/>
      <c r="W53" s="9">
        <v>601003738891.60205</v>
      </c>
      <c r="X53" s="6"/>
      <c r="Y53" s="6" t="s">
        <v>98</v>
      </c>
    </row>
    <row r="54" spans="1:25">
      <c r="A54" s="3" t="s">
        <v>99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v>396243258</v>
      </c>
      <c r="J54" s="9"/>
      <c r="K54" s="9">
        <v>1045298206051</v>
      </c>
      <c r="L54" s="9"/>
      <c r="M54" s="9">
        <v>-5231949</v>
      </c>
      <c r="N54" s="9"/>
      <c r="O54" s="9">
        <v>13625084918</v>
      </c>
      <c r="P54" s="9"/>
      <c r="Q54" s="9">
        <v>391011309</v>
      </c>
      <c r="R54" s="9"/>
      <c r="S54" s="9">
        <v>2624</v>
      </c>
      <c r="T54" s="9"/>
      <c r="U54" s="9">
        <v>1031496212473</v>
      </c>
      <c r="V54" s="9"/>
      <c r="W54" s="9">
        <v>1019908893450.84</v>
      </c>
      <c r="X54" s="6"/>
      <c r="Y54" s="6" t="s">
        <v>100</v>
      </c>
    </row>
    <row r="55" spans="1:25">
      <c r="A55" s="3" t="s">
        <v>101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v>16000000</v>
      </c>
      <c r="J55" s="9"/>
      <c r="K55" s="9">
        <v>99291665600</v>
      </c>
      <c r="L55" s="9"/>
      <c r="M55" s="9">
        <v>0</v>
      </c>
      <c r="N55" s="9"/>
      <c r="O55" s="9">
        <v>0</v>
      </c>
      <c r="P55" s="9"/>
      <c r="Q55" s="9">
        <v>16000000</v>
      </c>
      <c r="R55" s="9"/>
      <c r="S55" s="9">
        <v>6760</v>
      </c>
      <c r="T55" s="9"/>
      <c r="U55" s="9">
        <v>99291665600</v>
      </c>
      <c r="V55" s="9"/>
      <c r="W55" s="9">
        <v>107516448000</v>
      </c>
      <c r="X55" s="6"/>
      <c r="Y55" s="6" t="s">
        <v>102</v>
      </c>
    </row>
    <row r="56" spans="1:25">
      <c r="A56" s="3" t="s">
        <v>103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v>72000000</v>
      </c>
      <c r="J56" s="9"/>
      <c r="K56" s="9">
        <v>271915226400</v>
      </c>
      <c r="L56" s="9"/>
      <c r="M56" s="9">
        <v>0</v>
      </c>
      <c r="N56" s="9"/>
      <c r="O56" s="9">
        <v>0</v>
      </c>
      <c r="P56" s="9"/>
      <c r="Q56" s="9">
        <v>72000000</v>
      </c>
      <c r="R56" s="9"/>
      <c r="S56" s="9">
        <v>3580</v>
      </c>
      <c r="T56" s="9"/>
      <c r="U56" s="9">
        <v>271915226400</v>
      </c>
      <c r="V56" s="9"/>
      <c r="W56" s="9">
        <v>256226328000</v>
      </c>
      <c r="X56" s="6"/>
      <c r="Y56" s="6" t="s">
        <v>75</v>
      </c>
    </row>
    <row r="57" spans="1:25">
      <c r="A57" s="3" t="s">
        <v>104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v>4200000</v>
      </c>
      <c r="J57" s="9"/>
      <c r="K57" s="9">
        <v>98579428920</v>
      </c>
      <c r="L57" s="9"/>
      <c r="M57" s="9">
        <v>0</v>
      </c>
      <c r="N57" s="9"/>
      <c r="O57" s="9">
        <v>0</v>
      </c>
      <c r="P57" s="9"/>
      <c r="Q57" s="9">
        <v>4200000</v>
      </c>
      <c r="R57" s="9"/>
      <c r="S57" s="9">
        <v>19450</v>
      </c>
      <c r="T57" s="9"/>
      <c r="U57" s="9">
        <v>98579428920</v>
      </c>
      <c r="V57" s="9"/>
      <c r="W57" s="9">
        <v>81203944500</v>
      </c>
      <c r="X57" s="6"/>
      <c r="Y57" s="6" t="s">
        <v>83</v>
      </c>
    </row>
    <row r="58" spans="1:25">
      <c r="A58" s="3" t="s">
        <v>105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v>13000000</v>
      </c>
      <c r="J58" s="9"/>
      <c r="K58" s="9">
        <v>34612090240</v>
      </c>
      <c r="L58" s="9"/>
      <c r="M58" s="9">
        <v>0</v>
      </c>
      <c r="N58" s="9"/>
      <c r="O58" s="9">
        <v>0</v>
      </c>
      <c r="P58" s="9"/>
      <c r="Q58" s="9">
        <v>13000000</v>
      </c>
      <c r="R58" s="9"/>
      <c r="S58" s="9">
        <v>2559</v>
      </c>
      <c r="T58" s="9"/>
      <c r="U58" s="9">
        <v>34612090240</v>
      </c>
      <c r="V58" s="9"/>
      <c r="W58" s="9">
        <v>33069061350</v>
      </c>
      <c r="X58" s="6"/>
      <c r="Y58" s="6" t="s">
        <v>106</v>
      </c>
    </row>
    <row r="59" spans="1:25">
      <c r="A59" s="3" t="s">
        <v>107</v>
      </c>
      <c r="C59" s="9">
        <v>0</v>
      </c>
      <c r="D59" s="9"/>
      <c r="E59" s="9">
        <v>0</v>
      </c>
      <c r="F59" s="9"/>
      <c r="G59" s="9">
        <v>0</v>
      </c>
      <c r="H59" s="9"/>
      <c r="I59" s="9">
        <v>250000000</v>
      </c>
      <c r="J59" s="9"/>
      <c r="K59" s="9">
        <v>471400895000</v>
      </c>
      <c r="L59" s="9"/>
      <c r="M59" s="9">
        <v>0</v>
      </c>
      <c r="N59" s="9"/>
      <c r="O59" s="9">
        <v>0</v>
      </c>
      <c r="P59" s="9"/>
      <c r="Q59" s="9">
        <v>250000000</v>
      </c>
      <c r="R59" s="9"/>
      <c r="S59" s="9">
        <v>1786</v>
      </c>
      <c r="T59" s="9"/>
      <c r="U59" s="9">
        <v>471400895000</v>
      </c>
      <c r="V59" s="9"/>
      <c r="W59" s="9">
        <v>443843325000</v>
      </c>
      <c r="X59" s="6"/>
      <c r="Y59" s="6" t="s">
        <v>108</v>
      </c>
    </row>
    <row r="60" spans="1:25">
      <c r="A60" s="3" t="s">
        <v>109</v>
      </c>
      <c r="C60" s="9">
        <v>0</v>
      </c>
      <c r="D60" s="9"/>
      <c r="E60" s="9">
        <v>0</v>
      </c>
      <c r="F60" s="9"/>
      <c r="G60" s="9">
        <v>0</v>
      </c>
      <c r="H60" s="9"/>
      <c r="I60" s="9">
        <v>63575746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63575746</v>
      </c>
      <c r="R60" s="9"/>
      <c r="S60" s="9">
        <v>6530</v>
      </c>
      <c r="T60" s="9"/>
      <c r="U60" s="9">
        <v>353481147760</v>
      </c>
      <c r="V60" s="9"/>
      <c r="W60" s="9">
        <v>412679481132.789</v>
      </c>
      <c r="X60" s="6"/>
      <c r="Y60" s="6" t="s">
        <v>110</v>
      </c>
    </row>
    <row r="61" spans="1:25">
      <c r="A61" s="3" t="s">
        <v>111</v>
      </c>
      <c r="C61" s="6" t="s">
        <v>111</v>
      </c>
      <c r="D61" s="6"/>
      <c r="E61" s="7">
        <f>SUM(E9:E60)</f>
        <v>7226710722629</v>
      </c>
      <c r="F61" s="6"/>
      <c r="G61" s="7">
        <f>SUM(G9:G60)</f>
        <v>7788166159155.6602</v>
      </c>
      <c r="H61" s="6"/>
      <c r="I61" s="6" t="s">
        <v>111</v>
      </c>
      <c r="J61" s="6"/>
      <c r="K61" s="7">
        <f>SUM(K9:K60)</f>
        <v>5484668862103</v>
      </c>
      <c r="L61" s="6"/>
      <c r="M61" s="6" t="s">
        <v>111</v>
      </c>
      <c r="N61" s="6"/>
      <c r="O61" s="7">
        <f>SUM(O9:O60)</f>
        <v>693806681428</v>
      </c>
      <c r="P61" s="6"/>
      <c r="Q61" s="6" t="s">
        <v>111</v>
      </c>
      <c r="R61" s="6"/>
      <c r="S61" s="6" t="s">
        <v>111</v>
      </c>
      <c r="T61" s="6"/>
      <c r="U61" s="7">
        <f>SUM(U9:U60)</f>
        <v>12046785526832</v>
      </c>
      <c r="V61" s="6"/>
      <c r="W61" s="7">
        <f>SUM(W9:W60)</f>
        <v>12391810105426.08</v>
      </c>
      <c r="X61" s="6"/>
      <c r="Y61" s="8" t="s">
        <v>112</v>
      </c>
    </row>
    <row r="62" spans="1:2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4" spans="1:25">
      <c r="Y64" s="9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0" sqref="S10"/>
    </sheetView>
  </sheetViews>
  <sheetFormatPr defaultRowHeight="24"/>
  <cols>
    <col min="1" max="1" width="23.5703125" style="3" bestFit="1" customWidth="1"/>
    <col min="2" max="2" width="1" style="3" customWidth="1"/>
    <col min="3" max="3" width="31" style="3" customWidth="1"/>
    <col min="4" max="4" width="1" style="3" customWidth="1"/>
    <col min="5" max="5" width="25" style="3" customWidth="1"/>
    <col min="6" max="6" width="1" style="3" customWidth="1"/>
    <col min="7" max="7" width="20" style="3" customWidth="1"/>
    <col min="8" max="8" width="1" style="3" customWidth="1"/>
    <col min="9" max="9" width="12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5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116</v>
      </c>
      <c r="C6" s="2" t="s">
        <v>117</v>
      </c>
      <c r="D6" s="2" t="s">
        <v>117</v>
      </c>
      <c r="E6" s="2" t="s">
        <v>117</v>
      </c>
      <c r="F6" s="2" t="s">
        <v>117</v>
      </c>
      <c r="G6" s="2" t="s">
        <v>117</v>
      </c>
      <c r="H6" s="2" t="s">
        <v>117</v>
      </c>
      <c r="I6" s="2" t="s">
        <v>117</v>
      </c>
      <c r="K6" s="2" t="s">
        <v>164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.75">
      <c r="A7" s="2" t="s">
        <v>116</v>
      </c>
      <c r="C7" s="2" t="s">
        <v>118</v>
      </c>
      <c r="E7" s="2" t="s">
        <v>119</v>
      </c>
      <c r="G7" s="2" t="s">
        <v>120</v>
      </c>
      <c r="I7" s="2" t="s">
        <v>114</v>
      </c>
      <c r="K7" s="2" t="s">
        <v>121</v>
      </c>
      <c r="M7" s="2" t="s">
        <v>122</v>
      </c>
      <c r="O7" s="2" t="s">
        <v>123</v>
      </c>
      <c r="Q7" s="2" t="s">
        <v>121</v>
      </c>
      <c r="S7" s="2" t="s">
        <v>115</v>
      </c>
    </row>
    <row r="8" spans="1:19">
      <c r="A8" s="3" t="s">
        <v>124</v>
      </c>
      <c r="C8" s="6" t="s">
        <v>125</v>
      </c>
      <c r="D8" s="6"/>
      <c r="E8" s="6" t="s">
        <v>126</v>
      </c>
      <c r="F8" s="6"/>
      <c r="G8" s="6" t="s">
        <v>127</v>
      </c>
      <c r="H8" s="6"/>
      <c r="I8" s="5">
        <v>5</v>
      </c>
      <c r="J8" s="6"/>
      <c r="K8" s="10">
        <v>355899728</v>
      </c>
      <c r="L8" s="10"/>
      <c r="M8" s="10">
        <v>141164853222</v>
      </c>
      <c r="N8" s="10"/>
      <c r="O8" s="10">
        <v>140850117073</v>
      </c>
      <c r="P8" s="10"/>
      <c r="Q8" s="10">
        <v>670635877</v>
      </c>
      <c r="R8" s="6"/>
      <c r="S8" s="6" t="s">
        <v>128</v>
      </c>
    </row>
    <row r="9" spans="1:19">
      <c r="A9" s="3" t="s">
        <v>129</v>
      </c>
      <c r="C9" s="6" t="s">
        <v>130</v>
      </c>
      <c r="D9" s="6"/>
      <c r="E9" s="6" t="s">
        <v>126</v>
      </c>
      <c r="F9" s="6"/>
      <c r="G9" s="6" t="s">
        <v>127</v>
      </c>
      <c r="H9" s="6"/>
      <c r="I9" s="5">
        <v>5</v>
      </c>
      <c r="J9" s="6"/>
      <c r="K9" s="10">
        <v>181282</v>
      </c>
      <c r="L9" s="10"/>
      <c r="M9" s="10">
        <v>0</v>
      </c>
      <c r="N9" s="10"/>
      <c r="O9" s="10">
        <v>0</v>
      </c>
      <c r="P9" s="10"/>
      <c r="Q9" s="10">
        <v>181282</v>
      </c>
      <c r="R9" s="6"/>
      <c r="S9" s="6" t="s">
        <v>22</v>
      </c>
    </row>
    <row r="10" spans="1:19">
      <c r="A10" s="3" t="s">
        <v>124</v>
      </c>
      <c r="C10" s="6" t="s">
        <v>131</v>
      </c>
      <c r="D10" s="6"/>
      <c r="E10" s="6" t="s">
        <v>126</v>
      </c>
      <c r="F10" s="6"/>
      <c r="G10" s="6" t="s">
        <v>4</v>
      </c>
      <c r="H10" s="6"/>
      <c r="I10" s="5">
        <v>5</v>
      </c>
      <c r="J10" s="6"/>
      <c r="K10" s="10">
        <v>4382670340000</v>
      </c>
      <c r="L10" s="10"/>
      <c r="M10" s="10">
        <v>1828291582394</v>
      </c>
      <c r="N10" s="10"/>
      <c r="O10" s="10">
        <v>5831024261721</v>
      </c>
      <c r="P10" s="10"/>
      <c r="Q10" s="10">
        <v>379937660673</v>
      </c>
      <c r="R10" s="6"/>
      <c r="S10" s="6" t="s">
        <v>132</v>
      </c>
    </row>
    <row r="11" spans="1:19">
      <c r="A11" s="3" t="s">
        <v>129</v>
      </c>
      <c r="C11" s="6" t="s">
        <v>133</v>
      </c>
      <c r="D11" s="6"/>
      <c r="E11" s="6" t="s">
        <v>126</v>
      </c>
      <c r="F11" s="6"/>
      <c r="G11" s="6" t="s">
        <v>4</v>
      </c>
      <c r="H11" s="6"/>
      <c r="I11" s="5">
        <v>5</v>
      </c>
      <c r="J11" s="6"/>
      <c r="K11" s="10">
        <v>0</v>
      </c>
      <c r="L11" s="10"/>
      <c r="M11" s="10">
        <v>502054</v>
      </c>
      <c r="N11" s="10"/>
      <c r="O11" s="10">
        <v>0</v>
      </c>
      <c r="P11" s="10"/>
      <c r="Q11" s="10">
        <v>502054</v>
      </c>
      <c r="R11" s="6"/>
      <c r="S11" s="6" t="s">
        <v>22</v>
      </c>
    </row>
    <row r="12" spans="1:19">
      <c r="A12" s="3" t="s">
        <v>111</v>
      </c>
      <c r="C12" s="6" t="s">
        <v>111</v>
      </c>
      <c r="D12" s="6"/>
      <c r="E12" s="6" t="s">
        <v>111</v>
      </c>
      <c r="F12" s="6"/>
      <c r="G12" s="6" t="s">
        <v>111</v>
      </c>
      <c r="H12" s="6"/>
      <c r="I12" s="6" t="s">
        <v>111</v>
      </c>
      <c r="J12" s="6"/>
      <c r="K12" s="7">
        <f>SUM(K8:K11)</f>
        <v>4383026421010</v>
      </c>
      <c r="L12" s="6"/>
      <c r="M12" s="7">
        <f>SUM(M8:M11)</f>
        <v>1969456937670</v>
      </c>
      <c r="N12" s="6"/>
      <c r="O12" s="7">
        <f>SUM(O8:O11)</f>
        <v>5971874378794</v>
      </c>
      <c r="P12" s="6"/>
      <c r="Q12" s="7">
        <f>SUM(Q8:Q11)</f>
        <v>380608979886</v>
      </c>
      <c r="R12" s="6"/>
      <c r="S12" s="8" t="s">
        <v>134</v>
      </c>
    </row>
    <row r="13" spans="1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2"/>
  <sheetViews>
    <sheetView rightToLeft="1" workbookViewId="0">
      <selection activeCell="M7" sqref="M7"/>
    </sheetView>
  </sheetViews>
  <sheetFormatPr defaultRowHeight="24"/>
  <cols>
    <col min="1" max="1" width="23.5703125" style="3" bestFit="1" customWidth="1"/>
    <col min="2" max="2" width="1" style="3" customWidth="1"/>
    <col min="3" max="3" width="19" style="3" customWidth="1"/>
    <col min="4" max="4" width="1" style="3" customWidth="1"/>
    <col min="5" max="5" width="18" style="3" customWidth="1"/>
    <col min="6" max="6" width="1" style="3" customWidth="1"/>
    <col min="7" max="7" width="12" style="3" customWidth="1"/>
    <col min="8" max="8" width="1" style="3" customWidth="1"/>
    <col min="9" max="9" width="21" style="3" customWidth="1"/>
    <col min="10" max="10" width="1" style="3" customWidth="1"/>
    <col min="11" max="11" width="16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16" style="3" customWidth="1"/>
    <col min="18" max="18" width="1" style="3" customWidth="1"/>
    <col min="19" max="19" width="21" style="3" customWidth="1"/>
    <col min="20" max="20" width="1" style="3" customWidth="1"/>
    <col min="21" max="21" width="9.140625" style="3" customWidth="1"/>
    <col min="22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1" ht="24.75">
      <c r="A3" s="1" t="s">
        <v>135</v>
      </c>
      <c r="B3" s="1" t="s">
        <v>135</v>
      </c>
      <c r="C3" s="1" t="s">
        <v>135</v>
      </c>
      <c r="D3" s="1" t="s">
        <v>135</v>
      </c>
      <c r="E3" s="1" t="s">
        <v>135</v>
      </c>
      <c r="F3" s="1" t="s">
        <v>135</v>
      </c>
      <c r="G3" s="1" t="s">
        <v>135</v>
      </c>
      <c r="H3" s="1" t="s">
        <v>135</v>
      </c>
      <c r="I3" s="1" t="s">
        <v>135</v>
      </c>
      <c r="J3" s="1" t="s">
        <v>135</v>
      </c>
      <c r="K3" s="1" t="s">
        <v>135</v>
      </c>
      <c r="L3" s="1" t="s">
        <v>135</v>
      </c>
      <c r="M3" s="1" t="s">
        <v>135</v>
      </c>
      <c r="N3" s="1" t="s">
        <v>135</v>
      </c>
      <c r="O3" s="1" t="s">
        <v>135</v>
      </c>
      <c r="P3" s="1" t="s">
        <v>135</v>
      </c>
      <c r="Q3" s="1" t="s">
        <v>135</v>
      </c>
      <c r="R3" s="1" t="s">
        <v>135</v>
      </c>
      <c r="S3" s="1" t="s">
        <v>135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1" ht="24.75">
      <c r="A6" s="2" t="s">
        <v>136</v>
      </c>
      <c r="B6" s="2" t="s">
        <v>136</v>
      </c>
      <c r="C6" s="2" t="s">
        <v>136</v>
      </c>
      <c r="D6" s="2" t="s">
        <v>136</v>
      </c>
      <c r="E6" s="2" t="s">
        <v>136</v>
      </c>
      <c r="F6" s="2" t="s">
        <v>136</v>
      </c>
      <c r="G6" s="2" t="s">
        <v>136</v>
      </c>
      <c r="I6" s="2" t="s">
        <v>137</v>
      </c>
      <c r="J6" s="2" t="s">
        <v>137</v>
      </c>
      <c r="K6" s="2" t="s">
        <v>137</v>
      </c>
      <c r="L6" s="2" t="s">
        <v>137</v>
      </c>
      <c r="M6" s="2" t="s">
        <v>137</v>
      </c>
      <c r="O6" s="2" t="s">
        <v>138</v>
      </c>
      <c r="P6" s="2" t="s">
        <v>138</v>
      </c>
      <c r="Q6" s="2" t="s">
        <v>138</v>
      </c>
      <c r="R6" s="2" t="s">
        <v>138</v>
      </c>
      <c r="S6" s="2" t="s">
        <v>138</v>
      </c>
    </row>
    <row r="7" spans="1:21" ht="24.75">
      <c r="A7" s="2" t="s">
        <v>139</v>
      </c>
      <c r="C7" s="2" t="s">
        <v>140</v>
      </c>
      <c r="E7" s="2" t="s">
        <v>113</v>
      </c>
      <c r="G7" s="2" t="s">
        <v>114</v>
      </c>
      <c r="I7" s="2" t="s">
        <v>141</v>
      </c>
      <c r="K7" s="2" t="s">
        <v>142</v>
      </c>
      <c r="M7" s="2" t="s">
        <v>143</v>
      </c>
      <c r="O7" s="2" t="s">
        <v>141</v>
      </c>
      <c r="Q7" s="2" t="s">
        <v>142</v>
      </c>
      <c r="S7" s="2" t="s">
        <v>143</v>
      </c>
    </row>
    <row r="8" spans="1:21">
      <c r="A8" s="3" t="s">
        <v>124</v>
      </c>
      <c r="C8" s="5">
        <v>1</v>
      </c>
      <c r="D8" s="6"/>
      <c r="E8" s="6" t="s">
        <v>111</v>
      </c>
      <c r="F8" s="6"/>
      <c r="G8" s="5">
        <v>5</v>
      </c>
      <c r="H8" s="6"/>
      <c r="I8" s="5">
        <v>17055320</v>
      </c>
      <c r="J8" s="6"/>
      <c r="K8" s="5">
        <v>0</v>
      </c>
      <c r="L8" s="6"/>
      <c r="M8" s="5">
        <v>17055320</v>
      </c>
      <c r="N8" s="6"/>
      <c r="O8" s="5">
        <v>40584071</v>
      </c>
      <c r="P8" s="6"/>
      <c r="Q8" s="5">
        <v>0</v>
      </c>
      <c r="R8" s="6"/>
      <c r="S8" s="5">
        <v>40584071</v>
      </c>
      <c r="T8" s="6"/>
      <c r="U8" s="6"/>
    </row>
    <row r="9" spans="1:21">
      <c r="A9" s="3" t="s">
        <v>124</v>
      </c>
      <c r="C9" s="5">
        <v>1</v>
      </c>
      <c r="D9" s="6"/>
      <c r="E9" s="6" t="s">
        <v>111</v>
      </c>
      <c r="F9" s="6"/>
      <c r="G9" s="5">
        <v>5</v>
      </c>
      <c r="H9" s="6"/>
      <c r="I9" s="5">
        <v>51803088499</v>
      </c>
      <c r="J9" s="6"/>
      <c r="K9" s="5">
        <v>0</v>
      </c>
      <c r="L9" s="6"/>
      <c r="M9" s="5">
        <v>51803088499</v>
      </c>
      <c r="N9" s="6"/>
      <c r="O9" s="5">
        <v>51803088499</v>
      </c>
      <c r="P9" s="6"/>
      <c r="Q9" s="5">
        <v>0</v>
      </c>
      <c r="R9" s="6"/>
      <c r="S9" s="5">
        <v>51803088499</v>
      </c>
      <c r="T9" s="6"/>
      <c r="U9" s="6"/>
    </row>
    <row r="10" spans="1:21">
      <c r="A10" s="3" t="s">
        <v>129</v>
      </c>
      <c r="C10" s="5">
        <v>19</v>
      </c>
      <c r="D10" s="6"/>
      <c r="E10" s="6" t="s">
        <v>111</v>
      </c>
      <c r="F10" s="6"/>
      <c r="G10" s="5">
        <v>5</v>
      </c>
      <c r="H10" s="6"/>
      <c r="I10" s="5">
        <v>2054</v>
      </c>
      <c r="J10" s="6"/>
      <c r="K10" s="5">
        <v>0</v>
      </c>
      <c r="L10" s="6"/>
      <c r="M10" s="5">
        <v>2054</v>
      </c>
      <c r="N10" s="6"/>
      <c r="O10" s="5">
        <v>2054</v>
      </c>
      <c r="P10" s="6"/>
      <c r="Q10" s="5">
        <v>0</v>
      </c>
      <c r="R10" s="6"/>
      <c r="S10" s="5">
        <v>2054</v>
      </c>
      <c r="T10" s="6"/>
      <c r="U10" s="6"/>
    </row>
    <row r="11" spans="1:21">
      <c r="A11" s="3" t="s">
        <v>111</v>
      </c>
      <c r="C11" s="6" t="s">
        <v>111</v>
      </c>
      <c r="D11" s="6"/>
      <c r="E11" s="6" t="s">
        <v>111</v>
      </c>
      <c r="F11" s="6"/>
      <c r="G11" s="11"/>
      <c r="H11" s="6"/>
      <c r="I11" s="7">
        <f>SUM(I8:I10)</f>
        <v>51820145873</v>
      </c>
      <c r="J11" s="6"/>
      <c r="K11" s="7">
        <f>SUM(K8:K10)</f>
        <v>0</v>
      </c>
      <c r="L11" s="6"/>
      <c r="M11" s="7">
        <f>SUM(M8:M10)</f>
        <v>51820145873</v>
      </c>
      <c r="N11" s="6"/>
      <c r="O11" s="7">
        <f>SUM(O8:O10)</f>
        <v>51843674624</v>
      </c>
      <c r="P11" s="6"/>
      <c r="Q11" s="7">
        <f>SUM(Q8:Q10)</f>
        <v>0</v>
      </c>
      <c r="R11" s="6"/>
      <c r="S11" s="7">
        <f>SUM(S8:S10)</f>
        <v>51843674624</v>
      </c>
      <c r="T11" s="6"/>
      <c r="U11" s="6"/>
    </row>
    <row r="12" spans="1:2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5"/>
  <sheetViews>
    <sheetView rightToLeft="1" topLeftCell="A37" workbookViewId="0">
      <selection activeCell="Q56" sqref="Q56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135</v>
      </c>
      <c r="B3" s="1" t="s">
        <v>135</v>
      </c>
      <c r="C3" s="1" t="s">
        <v>135</v>
      </c>
      <c r="D3" s="1" t="s">
        <v>135</v>
      </c>
      <c r="E3" s="1" t="s">
        <v>135</v>
      </c>
      <c r="F3" s="1" t="s">
        <v>135</v>
      </c>
      <c r="G3" s="1" t="s">
        <v>135</v>
      </c>
      <c r="H3" s="1" t="s">
        <v>135</v>
      </c>
      <c r="I3" s="1" t="s">
        <v>135</v>
      </c>
      <c r="J3" s="1" t="s">
        <v>135</v>
      </c>
      <c r="K3" s="1" t="s">
        <v>135</v>
      </c>
      <c r="L3" s="1" t="s">
        <v>135</v>
      </c>
      <c r="M3" s="1" t="s">
        <v>135</v>
      </c>
      <c r="N3" s="1" t="s">
        <v>135</v>
      </c>
      <c r="O3" s="1" t="s">
        <v>135</v>
      </c>
      <c r="P3" s="1" t="s">
        <v>135</v>
      </c>
      <c r="Q3" s="1" t="s">
        <v>135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137</v>
      </c>
      <c r="D6" s="2" t="s">
        <v>137</v>
      </c>
      <c r="E6" s="2" t="s">
        <v>137</v>
      </c>
      <c r="F6" s="2" t="s">
        <v>137</v>
      </c>
      <c r="G6" s="2" t="s">
        <v>137</v>
      </c>
      <c r="H6" s="2" t="s">
        <v>137</v>
      </c>
      <c r="I6" s="2" t="s">
        <v>137</v>
      </c>
      <c r="K6" s="2" t="s">
        <v>138</v>
      </c>
      <c r="L6" s="2" t="s">
        <v>138</v>
      </c>
      <c r="M6" s="2" t="s">
        <v>138</v>
      </c>
      <c r="N6" s="2" t="s">
        <v>138</v>
      </c>
      <c r="O6" s="2" t="s">
        <v>138</v>
      </c>
      <c r="P6" s="2" t="s">
        <v>138</v>
      </c>
      <c r="Q6" s="2" t="s">
        <v>138</v>
      </c>
    </row>
    <row r="7" spans="1:17" ht="24.75">
      <c r="A7" s="2" t="s">
        <v>3</v>
      </c>
      <c r="C7" s="2" t="s">
        <v>7</v>
      </c>
      <c r="E7" s="2" t="s">
        <v>144</v>
      </c>
      <c r="G7" s="2" t="s">
        <v>145</v>
      </c>
      <c r="I7" s="2" t="s">
        <v>146</v>
      </c>
      <c r="K7" s="2" t="s">
        <v>7</v>
      </c>
      <c r="M7" s="2" t="s">
        <v>144</v>
      </c>
      <c r="O7" s="2" t="s">
        <v>145</v>
      </c>
      <c r="Q7" s="2" t="s">
        <v>146</v>
      </c>
    </row>
    <row r="8" spans="1:17" ht="24.75">
      <c r="A8" s="4" t="s">
        <v>38</v>
      </c>
      <c r="C8" s="9">
        <v>43580762</v>
      </c>
      <c r="D8" s="9"/>
      <c r="E8" s="9">
        <v>561879290365</v>
      </c>
      <c r="F8" s="9"/>
      <c r="G8" s="9">
        <v>551843057920</v>
      </c>
      <c r="H8" s="9"/>
      <c r="I8" s="9">
        <f>E8-G8</f>
        <v>10036232445</v>
      </c>
      <c r="J8" s="9"/>
      <c r="K8" s="9">
        <v>43580762</v>
      </c>
      <c r="L8" s="9"/>
      <c r="M8" s="9">
        <v>561879290365</v>
      </c>
      <c r="N8" s="9"/>
      <c r="O8" s="9">
        <v>552311867050</v>
      </c>
      <c r="P8" s="9"/>
      <c r="Q8" s="9">
        <f>M8-O8</f>
        <v>9567423315</v>
      </c>
    </row>
    <row r="9" spans="1:17">
      <c r="A9" s="3" t="s">
        <v>72</v>
      </c>
      <c r="C9" s="9">
        <v>458000</v>
      </c>
      <c r="D9" s="9"/>
      <c r="E9" s="9">
        <v>34578128655</v>
      </c>
      <c r="F9" s="9"/>
      <c r="G9" s="9">
        <v>29533671228</v>
      </c>
      <c r="H9" s="9"/>
      <c r="I9" s="9">
        <f t="shared" ref="I9:I54" si="0">E9-G9</f>
        <v>5044457427</v>
      </c>
      <c r="J9" s="9"/>
      <c r="K9" s="9">
        <v>458000</v>
      </c>
      <c r="L9" s="9"/>
      <c r="M9" s="9">
        <v>34578128655</v>
      </c>
      <c r="N9" s="9"/>
      <c r="O9" s="9">
        <v>29533671228</v>
      </c>
      <c r="P9" s="9"/>
      <c r="Q9" s="9">
        <f t="shared" ref="Q9:Q54" si="1">M9-O9</f>
        <v>5044457427</v>
      </c>
    </row>
    <row r="10" spans="1:17">
      <c r="A10" s="3" t="s">
        <v>25</v>
      </c>
      <c r="C10" s="9">
        <v>649973</v>
      </c>
      <c r="D10" s="9"/>
      <c r="E10" s="9">
        <v>11578213438</v>
      </c>
      <c r="F10" s="9"/>
      <c r="G10" s="9">
        <v>7740979371</v>
      </c>
      <c r="H10" s="9"/>
      <c r="I10" s="9">
        <f t="shared" si="0"/>
        <v>3837234067</v>
      </c>
      <c r="J10" s="9"/>
      <c r="K10" s="9">
        <v>649973</v>
      </c>
      <c r="L10" s="9"/>
      <c r="M10" s="9">
        <v>11578213438</v>
      </c>
      <c r="N10" s="9"/>
      <c r="O10" s="9">
        <v>14039875965</v>
      </c>
      <c r="P10" s="9"/>
      <c r="Q10" s="9">
        <f t="shared" si="1"/>
        <v>-2461662527</v>
      </c>
    </row>
    <row r="11" spans="1:17">
      <c r="A11" s="3" t="s">
        <v>89</v>
      </c>
      <c r="C11" s="9">
        <v>22897179</v>
      </c>
      <c r="D11" s="9"/>
      <c r="E11" s="9">
        <v>151360256219</v>
      </c>
      <c r="F11" s="9"/>
      <c r="G11" s="9">
        <v>147204582254</v>
      </c>
      <c r="H11" s="9"/>
      <c r="I11" s="9">
        <f t="shared" si="0"/>
        <v>4155673965</v>
      </c>
      <c r="J11" s="9"/>
      <c r="K11" s="9">
        <v>22897179</v>
      </c>
      <c r="L11" s="9"/>
      <c r="M11" s="9">
        <v>151360256219</v>
      </c>
      <c r="N11" s="9"/>
      <c r="O11" s="9">
        <v>147204582254</v>
      </c>
      <c r="P11" s="9"/>
      <c r="Q11" s="9">
        <f t="shared" si="1"/>
        <v>4155673965</v>
      </c>
    </row>
    <row r="12" spans="1:17">
      <c r="A12" s="3" t="s">
        <v>91</v>
      </c>
      <c r="C12" s="9">
        <v>15226259</v>
      </c>
      <c r="D12" s="9"/>
      <c r="E12" s="9">
        <v>64462787690</v>
      </c>
      <c r="F12" s="9"/>
      <c r="G12" s="9">
        <v>65639765605</v>
      </c>
      <c r="H12" s="9"/>
      <c r="I12" s="9">
        <f t="shared" si="0"/>
        <v>-1176977915</v>
      </c>
      <c r="J12" s="9"/>
      <c r="K12" s="9">
        <v>15226259</v>
      </c>
      <c r="L12" s="9"/>
      <c r="M12" s="9">
        <v>64462787690</v>
      </c>
      <c r="N12" s="9"/>
      <c r="O12" s="9">
        <v>65639765605</v>
      </c>
      <c r="P12" s="9"/>
      <c r="Q12" s="9">
        <f t="shared" si="1"/>
        <v>-1176977915</v>
      </c>
    </row>
    <row r="13" spans="1:17">
      <c r="A13" s="3" t="s">
        <v>63</v>
      </c>
      <c r="C13" s="9">
        <v>6663071</v>
      </c>
      <c r="D13" s="9"/>
      <c r="E13" s="9">
        <v>30004118545</v>
      </c>
      <c r="F13" s="9"/>
      <c r="G13" s="9">
        <v>31304417401</v>
      </c>
      <c r="H13" s="9"/>
      <c r="I13" s="9">
        <f t="shared" si="0"/>
        <v>-1300298856</v>
      </c>
      <c r="J13" s="9"/>
      <c r="K13" s="9">
        <v>6663071</v>
      </c>
      <c r="L13" s="9"/>
      <c r="M13" s="9">
        <v>30004118545</v>
      </c>
      <c r="N13" s="9"/>
      <c r="O13" s="9">
        <v>31304417401</v>
      </c>
      <c r="P13" s="9"/>
      <c r="Q13" s="9">
        <f t="shared" si="1"/>
        <v>-1300298856</v>
      </c>
    </row>
    <row r="14" spans="1:17">
      <c r="A14" s="3" t="s">
        <v>29</v>
      </c>
      <c r="C14" s="9">
        <v>17539053</v>
      </c>
      <c r="D14" s="9"/>
      <c r="E14" s="9">
        <v>448071677810</v>
      </c>
      <c r="F14" s="9"/>
      <c r="G14" s="9">
        <v>437610860429</v>
      </c>
      <c r="H14" s="9"/>
      <c r="I14" s="9">
        <f t="shared" si="0"/>
        <v>10460817381</v>
      </c>
      <c r="J14" s="9"/>
      <c r="K14" s="9">
        <v>17539053</v>
      </c>
      <c r="L14" s="9"/>
      <c r="M14" s="9">
        <v>448071677810</v>
      </c>
      <c r="N14" s="9"/>
      <c r="O14" s="9">
        <v>439354329991</v>
      </c>
      <c r="P14" s="9"/>
      <c r="Q14" s="9">
        <f t="shared" si="1"/>
        <v>8717347819</v>
      </c>
    </row>
    <row r="15" spans="1:17">
      <c r="A15" s="3" t="s">
        <v>48</v>
      </c>
      <c r="C15" s="9">
        <v>5912222</v>
      </c>
      <c r="D15" s="9"/>
      <c r="E15" s="9">
        <v>50307499029</v>
      </c>
      <c r="F15" s="9"/>
      <c r="G15" s="9">
        <v>47310206446</v>
      </c>
      <c r="H15" s="9"/>
      <c r="I15" s="9">
        <f t="shared" si="0"/>
        <v>2997292583</v>
      </c>
      <c r="J15" s="9"/>
      <c r="K15" s="9">
        <v>5912222</v>
      </c>
      <c r="L15" s="9"/>
      <c r="M15" s="9">
        <v>50307499029</v>
      </c>
      <c r="N15" s="9"/>
      <c r="O15" s="9">
        <v>49602253715</v>
      </c>
      <c r="P15" s="9"/>
      <c r="Q15" s="9">
        <f t="shared" si="1"/>
        <v>705245314</v>
      </c>
    </row>
    <row r="16" spans="1:17">
      <c r="A16" s="3" t="s">
        <v>80</v>
      </c>
      <c r="C16" s="9">
        <v>4752012</v>
      </c>
      <c r="D16" s="9"/>
      <c r="E16" s="9">
        <v>63487032384</v>
      </c>
      <c r="F16" s="9"/>
      <c r="G16" s="9">
        <v>64316239830</v>
      </c>
      <c r="H16" s="9"/>
      <c r="I16" s="9">
        <f t="shared" si="0"/>
        <v>-829207446</v>
      </c>
      <c r="J16" s="9"/>
      <c r="K16" s="9">
        <v>4752012</v>
      </c>
      <c r="L16" s="9"/>
      <c r="M16" s="9">
        <v>63487032384</v>
      </c>
      <c r="N16" s="9"/>
      <c r="O16" s="9">
        <v>64316239830</v>
      </c>
      <c r="P16" s="9"/>
      <c r="Q16" s="9">
        <f t="shared" si="1"/>
        <v>-829207446</v>
      </c>
    </row>
    <row r="17" spans="1:17">
      <c r="A17" s="3" t="s">
        <v>66</v>
      </c>
      <c r="C17" s="9">
        <v>2410763</v>
      </c>
      <c r="D17" s="9"/>
      <c r="E17" s="9">
        <v>40092089203</v>
      </c>
      <c r="F17" s="9"/>
      <c r="G17" s="9">
        <v>40779592443</v>
      </c>
      <c r="H17" s="9"/>
      <c r="I17" s="9">
        <f t="shared" si="0"/>
        <v>-687503240</v>
      </c>
      <c r="J17" s="9"/>
      <c r="K17" s="9">
        <v>2410763</v>
      </c>
      <c r="L17" s="9"/>
      <c r="M17" s="9">
        <v>40092089203</v>
      </c>
      <c r="N17" s="9"/>
      <c r="O17" s="9">
        <v>40779592443</v>
      </c>
      <c r="P17" s="9"/>
      <c r="Q17" s="9">
        <f t="shared" si="1"/>
        <v>-687503240</v>
      </c>
    </row>
    <row r="18" spans="1:17">
      <c r="A18" s="3" t="s">
        <v>87</v>
      </c>
      <c r="C18" s="9">
        <v>26435334</v>
      </c>
      <c r="D18" s="9"/>
      <c r="E18" s="9">
        <v>86691266373</v>
      </c>
      <c r="F18" s="9"/>
      <c r="G18" s="9">
        <v>89315599089</v>
      </c>
      <c r="H18" s="9"/>
      <c r="I18" s="9">
        <f t="shared" si="0"/>
        <v>-2624332716</v>
      </c>
      <c r="J18" s="9"/>
      <c r="K18" s="9">
        <v>26435334</v>
      </c>
      <c r="L18" s="9"/>
      <c r="M18" s="9">
        <v>86691266373</v>
      </c>
      <c r="N18" s="9"/>
      <c r="O18" s="9">
        <v>89315599089</v>
      </c>
      <c r="P18" s="9"/>
      <c r="Q18" s="9">
        <f t="shared" si="1"/>
        <v>-2624332716</v>
      </c>
    </row>
    <row r="19" spans="1:17">
      <c r="A19" s="3" t="s">
        <v>76</v>
      </c>
      <c r="C19" s="9">
        <v>15747792</v>
      </c>
      <c r="D19" s="9"/>
      <c r="E19" s="9">
        <v>67343906526</v>
      </c>
      <c r="F19" s="9"/>
      <c r="G19" s="9">
        <v>69698067221</v>
      </c>
      <c r="H19" s="9"/>
      <c r="I19" s="9">
        <f t="shared" si="0"/>
        <v>-2354160695</v>
      </c>
      <c r="J19" s="9"/>
      <c r="K19" s="9">
        <v>15747792</v>
      </c>
      <c r="L19" s="9"/>
      <c r="M19" s="9">
        <v>67343906526</v>
      </c>
      <c r="N19" s="9"/>
      <c r="O19" s="9">
        <v>69698067221</v>
      </c>
      <c r="P19" s="9"/>
      <c r="Q19" s="9">
        <f t="shared" si="1"/>
        <v>-2354160695</v>
      </c>
    </row>
    <row r="20" spans="1:17">
      <c r="A20" s="3" t="s">
        <v>15</v>
      </c>
      <c r="C20" s="9">
        <v>48238743</v>
      </c>
      <c r="D20" s="9"/>
      <c r="E20" s="9">
        <v>382175228158</v>
      </c>
      <c r="F20" s="9"/>
      <c r="G20" s="9">
        <v>381216193709</v>
      </c>
      <c r="H20" s="9"/>
      <c r="I20" s="9">
        <f t="shared" si="0"/>
        <v>959034449</v>
      </c>
      <c r="J20" s="9"/>
      <c r="K20" s="9">
        <v>48238743</v>
      </c>
      <c r="L20" s="9"/>
      <c r="M20" s="9">
        <v>382175228158</v>
      </c>
      <c r="N20" s="9"/>
      <c r="O20" s="9">
        <v>387449917630</v>
      </c>
      <c r="P20" s="9"/>
      <c r="Q20" s="9">
        <f t="shared" si="1"/>
        <v>-5274689472</v>
      </c>
    </row>
    <row r="21" spans="1:17">
      <c r="A21" s="3" t="s">
        <v>54</v>
      </c>
      <c r="C21" s="9">
        <v>286713138</v>
      </c>
      <c r="D21" s="9"/>
      <c r="E21" s="9">
        <v>1593760233483</v>
      </c>
      <c r="F21" s="9"/>
      <c r="G21" s="9">
        <v>1624585315288</v>
      </c>
      <c r="H21" s="9"/>
      <c r="I21" s="9">
        <f t="shared" si="0"/>
        <v>-30825081805</v>
      </c>
      <c r="J21" s="9"/>
      <c r="K21" s="9">
        <v>286713138</v>
      </c>
      <c r="L21" s="9"/>
      <c r="M21" s="9">
        <v>1593760233483</v>
      </c>
      <c r="N21" s="9"/>
      <c r="O21" s="9">
        <v>1705658445533</v>
      </c>
      <c r="P21" s="9"/>
      <c r="Q21" s="9">
        <f t="shared" si="1"/>
        <v>-111898212050</v>
      </c>
    </row>
    <row r="22" spans="1:17">
      <c r="A22" s="3" t="s">
        <v>17</v>
      </c>
      <c r="C22" s="9">
        <v>1800000</v>
      </c>
      <c r="D22" s="9"/>
      <c r="E22" s="9">
        <v>9035914500</v>
      </c>
      <c r="F22" s="9"/>
      <c r="G22" s="9">
        <v>9053807400</v>
      </c>
      <c r="H22" s="9"/>
      <c r="I22" s="9">
        <f t="shared" si="0"/>
        <v>-17892900</v>
      </c>
      <c r="J22" s="9"/>
      <c r="K22" s="9">
        <v>1800000</v>
      </c>
      <c r="L22" s="9"/>
      <c r="M22" s="9">
        <v>9035914500</v>
      </c>
      <c r="N22" s="9"/>
      <c r="O22" s="9">
        <v>9590594400</v>
      </c>
      <c r="P22" s="9"/>
      <c r="Q22" s="9">
        <f t="shared" si="1"/>
        <v>-554679900</v>
      </c>
    </row>
    <row r="23" spans="1:17">
      <c r="A23" s="3" t="s">
        <v>36</v>
      </c>
      <c r="C23" s="9">
        <v>3019425</v>
      </c>
      <c r="D23" s="9"/>
      <c r="E23" s="9">
        <v>47122912913</v>
      </c>
      <c r="F23" s="9"/>
      <c r="G23" s="9">
        <v>47633161015</v>
      </c>
      <c r="H23" s="9"/>
      <c r="I23" s="9">
        <f t="shared" si="0"/>
        <v>-510248102</v>
      </c>
      <c r="J23" s="9"/>
      <c r="K23" s="9">
        <v>3019425</v>
      </c>
      <c r="L23" s="9"/>
      <c r="M23" s="9">
        <v>47122912913</v>
      </c>
      <c r="N23" s="9"/>
      <c r="O23" s="9">
        <v>48053365333</v>
      </c>
      <c r="P23" s="9"/>
      <c r="Q23" s="9">
        <f t="shared" si="1"/>
        <v>-930452420</v>
      </c>
    </row>
    <row r="24" spans="1:17">
      <c r="A24" s="3" t="s">
        <v>95</v>
      </c>
      <c r="C24" s="9">
        <v>30936372</v>
      </c>
      <c r="D24" s="9"/>
      <c r="E24" s="9">
        <v>144013023647</v>
      </c>
      <c r="F24" s="9"/>
      <c r="G24" s="9">
        <v>143964227390</v>
      </c>
      <c r="H24" s="9"/>
      <c r="I24" s="9">
        <f t="shared" si="0"/>
        <v>48796257</v>
      </c>
      <c r="J24" s="9"/>
      <c r="K24" s="9">
        <v>30936372</v>
      </c>
      <c r="L24" s="9"/>
      <c r="M24" s="9">
        <v>144013023647</v>
      </c>
      <c r="N24" s="9"/>
      <c r="O24" s="9">
        <v>143964227390</v>
      </c>
      <c r="P24" s="9"/>
      <c r="Q24" s="9">
        <f t="shared" si="1"/>
        <v>48796257</v>
      </c>
    </row>
    <row r="25" spans="1:17">
      <c r="A25" s="3" t="s">
        <v>64</v>
      </c>
      <c r="C25" s="9">
        <v>12461575</v>
      </c>
      <c r="D25" s="9"/>
      <c r="E25" s="9">
        <v>84593750105</v>
      </c>
      <c r="F25" s="9"/>
      <c r="G25" s="9">
        <v>88587797342</v>
      </c>
      <c r="H25" s="9"/>
      <c r="I25" s="9">
        <f t="shared" si="0"/>
        <v>-3994047237</v>
      </c>
      <c r="J25" s="9"/>
      <c r="K25" s="9">
        <v>12461575</v>
      </c>
      <c r="L25" s="9"/>
      <c r="M25" s="9">
        <v>84593750105</v>
      </c>
      <c r="N25" s="9"/>
      <c r="O25" s="9">
        <v>88587797342</v>
      </c>
      <c r="P25" s="9"/>
      <c r="Q25" s="9">
        <f t="shared" si="1"/>
        <v>-3994047237</v>
      </c>
    </row>
    <row r="26" spans="1:17">
      <c r="A26" s="3" t="s">
        <v>85</v>
      </c>
      <c r="C26" s="9">
        <v>165728327</v>
      </c>
      <c r="D26" s="9"/>
      <c r="E26" s="9">
        <v>563088988126</v>
      </c>
      <c r="F26" s="9"/>
      <c r="G26" s="9">
        <v>627620129705</v>
      </c>
      <c r="H26" s="9"/>
      <c r="I26" s="9">
        <f t="shared" si="0"/>
        <v>-64531141579</v>
      </c>
      <c r="J26" s="9"/>
      <c r="K26" s="9">
        <v>165728327</v>
      </c>
      <c r="L26" s="9"/>
      <c r="M26" s="9">
        <v>563088988126</v>
      </c>
      <c r="N26" s="9"/>
      <c r="O26" s="9">
        <v>627620129705</v>
      </c>
      <c r="P26" s="9"/>
      <c r="Q26" s="9">
        <f t="shared" si="1"/>
        <v>-64531141579</v>
      </c>
    </row>
    <row r="27" spans="1:17">
      <c r="A27" s="3" t="s">
        <v>23</v>
      </c>
      <c r="C27" s="9">
        <v>1013777</v>
      </c>
      <c r="D27" s="9"/>
      <c r="E27" s="9">
        <v>46215186931</v>
      </c>
      <c r="F27" s="9"/>
      <c r="G27" s="9">
        <v>51294221866</v>
      </c>
      <c r="H27" s="9"/>
      <c r="I27" s="9">
        <f t="shared" si="0"/>
        <v>-5079034935</v>
      </c>
      <c r="J27" s="9"/>
      <c r="K27" s="9">
        <v>1013777</v>
      </c>
      <c r="L27" s="9"/>
      <c r="M27" s="9">
        <v>46215186931</v>
      </c>
      <c r="N27" s="9"/>
      <c r="O27" s="9">
        <v>57915106693</v>
      </c>
      <c r="P27" s="9"/>
      <c r="Q27" s="9">
        <f t="shared" si="1"/>
        <v>-11699919762</v>
      </c>
    </row>
    <row r="28" spans="1:17">
      <c r="A28" s="3" t="s">
        <v>82</v>
      </c>
      <c r="C28" s="9">
        <v>18587053</v>
      </c>
      <c r="D28" s="9"/>
      <c r="E28" s="9">
        <v>81296424152</v>
      </c>
      <c r="F28" s="9"/>
      <c r="G28" s="9">
        <v>87157523165</v>
      </c>
      <c r="H28" s="9"/>
      <c r="I28" s="9">
        <f t="shared" si="0"/>
        <v>-5861099013</v>
      </c>
      <c r="J28" s="9"/>
      <c r="K28" s="9">
        <v>18587053</v>
      </c>
      <c r="L28" s="9"/>
      <c r="M28" s="9">
        <v>81296424152</v>
      </c>
      <c r="N28" s="9"/>
      <c r="O28" s="9">
        <v>87157523165</v>
      </c>
      <c r="P28" s="9"/>
      <c r="Q28" s="9">
        <f t="shared" si="1"/>
        <v>-5861099013</v>
      </c>
    </row>
    <row r="29" spans="1:17">
      <c r="A29" s="3" t="s">
        <v>105</v>
      </c>
      <c r="C29" s="9">
        <v>13000000</v>
      </c>
      <c r="D29" s="9"/>
      <c r="E29" s="9">
        <v>33069061350</v>
      </c>
      <c r="F29" s="9"/>
      <c r="G29" s="9">
        <v>34612090240</v>
      </c>
      <c r="H29" s="9"/>
      <c r="I29" s="9">
        <f t="shared" si="0"/>
        <v>-1543028890</v>
      </c>
      <c r="J29" s="9"/>
      <c r="K29" s="9">
        <v>13000000</v>
      </c>
      <c r="L29" s="9"/>
      <c r="M29" s="9">
        <v>33069061350</v>
      </c>
      <c r="N29" s="9"/>
      <c r="O29" s="9">
        <v>34612090240</v>
      </c>
      <c r="P29" s="9"/>
      <c r="Q29" s="9">
        <f t="shared" si="1"/>
        <v>-1543028890</v>
      </c>
    </row>
    <row r="30" spans="1:17">
      <c r="A30" s="3" t="s">
        <v>34</v>
      </c>
      <c r="C30" s="9">
        <v>192253477</v>
      </c>
      <c r="D30" s="9"/>
      <c r="E30" s="9">
        <v>722967498815</v>
      </c>
      <c r="F30" s="9"/>
      <c r="G30" s="9">
        <v>691052200823</v>
      </c>
      <c r="H30" s="9"/>
      <c r="I30" s="9">
        <f t="shared" si="0"/>
        <v>31915297992</v>
      </c>
      <c r="J30" s="9"/>
      <c r="K30" s="9">
        <v>192253477</v>
      </c>
      <c r="L30" s="9"/>
      <c r="M30" s="9">
        <v>722967498815</v>
      </c>
      <c r="N30" s="9"/>
      <c r="O30" s="9">
        <v>679776736271</v>
      </c>
      <c r="P30" s="9"/>
      <c r="Q30" s="9">
        <f t="shared" si="1"/>
        <v>43190762544</v>
      </c>
    </row>
    <row r="31" spans="1:17">
      <c r="A31" s="3" t="s">
        <v>52</v>
      </c>
      <c r="C31" s="9">
        <v>625000</v>
      </c>
      <c r="D31" s="9"/>
      <c r="E31" s="9">
        <v>48956962500</v>
      </c>
      <c r="F31" s="9"/>
      <c r="G31" s="9">
        <v>48956962500</v>
      </c>
      <c r="H31" s="9"/>
      <c r="I31" s="9">
        <f t="shared" si="0"/>
        <v>0</v>
      </c>
      <c r="J31" s="9"/>
      <c r="K31" s="9">
        <v>625000</v>
      </c>
      <c r="L31" s="9"/>
      <c r="M31" s="9">
        <v>48956962500</v>
      </c>
      <c r="N31" s="9"/>
      <c r="O31" s="9">
        <v>50358183750</v>
      </c>
      <c r="P31" s="9"/>
      <c r="Q31" s="9">
        <f t="shared" si="1"/>
        <v>-1401221250</v>
      </c>
    </row>
    <row r="32" spans="1:17">
      <c r="A32" s="3" t="s">
        <v>78</v>
      </c>
      <c r="C32" s="9">
        <v>1128682</v>
      </c>
      <c r="D32" s="9"/>
      <c r="E32" s="9">
        <v>37226843230</v>
      </c>
      <c r="F32" s="9"/>
      <c r="G32" s="9">
        <v>36396511378</v>
      </c>
      <c r="H32" s="9"/>
      <c r="I32" s="9">
        <f t="shared" si="0"/>
        <v>830331852</v>
      </c>
      <c r="J32" s="9"/>
      <c r="K32" s="9">
        <v>1128682</v>
      </c>
      <c r="L32" s="9"/>
      <c r="M32" s="9">
        <v>37226843230</v>
      </c>
      <c r="N32" s="9"/>
      <c r="O32" s="9">
        <v>36396511378</v>
      </c>
      <c r="P32" s="9"/>
      <c r="Q32" s="9">
        <f t="shared" si="1"/>
        <v>830331852</v>
      </c>
    </row>
    <row r="33" spans="1:17">
      <c r="A33" s="3" t="s">
        <v>61</v>
      </c>
      <c r="C33" s="9">
        <v>2000000</v>
      </c>
      <c r="D33" s="9"/>
      <c r="E33" s="9">
        <v>24493392000</v>
      </c>
      <c r="F33" s="9"/>
      <c r="G33" s="9">
        <v>20863532037</v>
      </c>
      <c r="H33" s="9"/>
      <c r="I33" s="9">
        <f t="shared" si="0"/>
        <v>3629859963</v>
      </c>
      <c r="J33" s="9"/>
      <c r="K33" s="9">
        <v>2000000</v>
      </c>
      <c r="L33" s="9"/>
      <c r="M33" s="9">
        <v>24493392000</v>
      </c>
      <c r="N33" s="9"/>
      <c r="O33" s="9">
        <v>20863532037</v>
      </c>
      <c r="P33" s="9"/>
      <c r="Q33" s="9">
        <f t="shared" si="1"/>
        <v>3629859963</v>
      </c>
    </row>
    <row r="34" spans="1:17">
      <c r="A34" s="3" t="s">
        <v>99</v>
      </c>
      <c r="C34" s="9">
        <v>391011309</v>
      </c>
      <c r="D34" s="9"/>
      <c r="E34" s="9">
        <v>1019908893450</v>
      </c>
      <c r="F34" s="9"/>
      <c r="G34" s="9">
        <v>1031496212473</v>
      </c>
      <c r="H34" s="9"/>
      <c r="I34" s="9">
        <f t="shared" si="0"/>
        <v>-11587319023</v>
      </c>
      <c r="J34" s="9"/>
      <c r="K34" s="9">
        <v>391011309</v>
      </c>
      <c r="L34" s="9"/>
      <c r="M34" s="9">
        <v>1019908893450</v>
      </c>
      <c r="N34" s="9"/>
      <c r="O34" s="9">
        <v>1031496212473</v>
      </c>
      <c r="P34" s="9"/>
      <c r="Q34" s="9">
        <f t="shared" si="1"/>
        <v>-11587319023</v>
      </c>
    </row>
    <row r="35" spans="1:17">
      <c r="A35" s="3" t="s">
        <v>42</v>
      </c>
      <c r="C35" s="9">
        <v>306937474</v>
      </c>
      <c r="D35" s="9"/>
      <c r="E35" s="9">
        <v>1806258280495</v>
      </c>
      <c r="F35" s="9"/>
      <c r="G35" s="9">
        <v>1884499700366</v>
      </c>
      <c r="H35" s="9"/>
      <c r="I35" s="9">
        <f t="shared" si="0"/>
        <v>-78241419871</v>
      </c>
      <c r="J35" s="9"/>
      <c r="K35" s="9">
        <v>306937474</v>
      </c>
      <c r="L35" s="9"/>
      <c r="M35" s="9">
        <v>1806258280495</v>
      </c>
      <c r="N35" s="9"/>
      <c r="O35" s="9">
        <v>1934404983381</v>
      </c>
      <c r="P35" s="9"/>
      <c r="Q35" s="9">
        <f t="shared" si="1"/>
        <v>-128146702886</v>
      </c>
    </row>
    <row r="36" spans="1:17">
      <c r="A36" s="3" t="s">
        <v>70</v>
      </c>
      <c r="C36" s="9">
        <v>184816057</v>
      </c>
      <c r="D36" s="9"/>
      <c r="E36" s="9">
        <v>192718505132</v>
      </c>
      <c r="F36" s="9"/>
      <c r="G36" s="9">
        <v>204635874350</v>
      </c>
      <c r="H36" s="9"/>
      <c r="I36" s="9">
        <f t="shared" si="0"/>
        <v>-11917369218</v>
      </c>
      <c r="J36" s="9"/>
      <c r="K36" s="9">
        <v>184816057</v>
      </c>
      <c r="L36" s="9"/>
      <c r="M36" s="9">
        <v>192718505132</v>
      </c>
      <c r="N36" s="9"/>
      <c r="O36" s="9">
        <v>204635874350</v>
      </c>
      <c r="P36" s="9"/>
      <c r="Q36" s="9">
        <f t="shared" si="1"/>
        <v>-11917369218</v>
      </c>
    </row>
    <row r="37" spans="1:17">
      <c r="A37" s="3" t="s">
        <v>104</v>
      </c>
      <c r="C37" s="9">
        <v>4200000</v>
      </c>
      <c r="D37" s="9"/>
      <c r="E37" s="9">
        <v>81203944500</v>
      </c>
      <c r="F37" s="9"/>
      <c r="G37" s="9">
        <v>98579428920</v>
      </c>
      <c r="H37" s="9"/>
      <c r="I37" s="9">
        <f t="shared" si="0"/>
        <v>-17375484420</v>
      </c>
      <c r="J37" s="9"/>
      <c r="K37" s="9">
        <v>4200000</v>
      </c>
      <c r="L37" s="9"/>
      <c r="M37" s="9">
        <v>81203944500</v>
      </c>
      <c r="N37" s="9"/>
      <c r="O37" s="9">
        <v>98579428920</v>
      </c>
      <c r="P37" s="9"/>
      <c r="Q37" s="9">
        <f t="shared" si="1"/>
        <v>-17375484420</v>
      </c>
    </row>
    <row r="38" spans="1:17">
      <c r="A38" s="3" t="s">
        <v>40</v>
      </c>
      <c r="C38" s="9">
        <v>7166184</v>
      </c>
      <c r="D38" s="9"/>
      <c r="E38" s="9">
        <v>29869025045</v>
      </c>
      <c r="F38" s="9"/>
      <c r="G38" s="9">
        <v>30488773478</v>
      </c>
      <c r="H38" s="9"/>
      <c r="I38" s="9">
        <f t="shared" si="0"/>
        <v>-619748433</v>
      </c>
      <c r="J38" s="9"/>
      <c r="K38" s="9">
        <v>7166184</v>
      </c>
      <c r="L38" s="9"/>
      <c r="M38" s="9">
        <v>29869025045</v>
      </c>
      <c r="N38" s="9"/>
      <c r="O38" s="9">
        <v>33124485264</v>
      </c>
      <c r="P38" s="9"/>
      <c r="Q38" s="9">
        <f t="shared" si="1"/>
        <v>-3255460219</v>
      </c>
    </row>
    <row r="39" spans="1:17">
      <c r="A39" s="3" t="s">
        <v>19</v>
      </c>
      <c r="C39" s="9">
        <v>52478384</v>
      </c>
      <c r="D39" s="9"/>
      <c r="E39" s="9">
        <v>392811016242</v>
      </c>
      <c r="F39" s="9"/>
      <c r="G39" s="9">
        <v>360681139006</v>
      </c>
      <c r="H39" s="9"/>
      <c r="I39" s="9">
        <f t="shared" si="0"/>
        <v>32129877236</v>
      </c>
      <c r="J39" s="9"/>
      <c r="K39" s="9">
        <v>52478384</v>
      </c>
      <c r="L39" s="9"/>
      <c r="M39" s="9">
        <v>392811016242</v>
      </c>
      <c r="N39" s="9"/>
      <c r="O39" s="9">
        <v>342311610202</v>
      </c>
      <c r="P39" s="9"/>
      <c r="Q39" s="9">
        <f t="shared" si="1"/>
        <v>50499406040</v>
      </c>
    </row>
    <row r="40" spans="1:17">
      <c r="A40" s="3" t="s">
        <v>107</v>
      </c>
      <c r="C40" s="9">
        <v>250000000</v>
      </c>
      <c r="D40" s="9"/>
      <c r="E40" s="9">
        <v>443843325000</v>
      </c>
      <c r="F40" s="9"/>
      <c r="G40" s="9">
        <v>471400895000</v>
      </c>
      <c r="H40" s="9"/>
      <c r="I40" s="9">
        <f t="shared" si="0"/>
        <v>-27557570000</v>
      </c>
      <c r="J40" s="9"/>
      <c r="K40" s="9">
        <v>250000000</v>
      </c>
      <c r="L40" s="9"/>
      <c r="M40" s="9">
        <v>443843325000</v>
      </c>
      <c r="N40" s="9"/>
      <c r="O40" s="9">
        <v>471400895000</v>
      </c>
      <c r="P40" s="9"/>
      <c r="Q40" s="9">
        <f t="shared" si="1"/>
        <v>-27557570000</v>
      </c>
    </row>
    <row r="41" spans="1:17">
      <c r="A41" s="3" t="s">
        <v>46</v>
      </c>
      <c r="C41" s="9">
        <v>38490307</v>
      </c>
      <c r="D41" s="9"/>
      <c r="E41" s="9">
        <v>451483218145</v>
      </c>
      <c r="F41" s="9"/>
      <c r="G41" s="9">
        <v>460831177502</v>
      </c>
      <c r="H41" s="9"/>
      <c r="I41" s="9">
        <f t="shared" si="0"/>
        <v>-9347959357</v>
      </c>
      <c r="J41" s="9"/>
      <c r="K41" s="9">
        <v>38490307</v>
      </c>
      <c r="L41" s="9"/>
      <c r="M41" s="9">
        <v>451483218145</v>
      </c>
      <c r="N41" s="9"/>
      <c r="O41" s="9">
        <v>467552960140</v>
      </c>
      <c r="P41" s="9"/>
      <c r="Q41" s="9">
        <f t="shared" si="1"/>
        <v>-16069741995</v>
      </c>
    </row>
    <row r="42" spans="1:17">
      <c r="A42" s="3" t="s">
        <v>101</v>
      </c>
      <c r="C42" s="9">
        <v>16000000</v>
      </c>
      <c r="D42" s="9"/>
      <c r="E42" s="9">
        <v>107516448000</v>
      </c>
      <c r="F42" s="9"/>
      <c r="G42" s="9">
        <v>99291665600</v>
      </c>
      <c r="H42" s="9"/>
      <c r="I42" s="9">
        <f t="shared" si="0"/>
        <v>8224782400</v>
      </c>
      <c r="J42" s="9"/>
      <c r="K42" s="9">
        <v>16000000</v>
      </c>
      <c r="L42" s="9"/>
      <c r="M42" s="9">
        <v>107516448000</v>
      </c>
      <c r="N42" s="9"/>
      <c r="O42" s="9">
        <v>99291665600</v>
      </c>
      <c r="P42" s="9"/>
      <c r="Q42" s="9">
        <f t="shared" si="1"/>
        <v>8224782400</v>
      </c>
    </row>
    <row r="43" spans="1:17">
      <c r="A43" s="3" t="s">
        <v>68</v>
      </c>
      <c r="C43" s="9">
        <v>2989213</v>
      </c>
      <c r="D43" s="9"/>
      <c r="E43" s="9">
        <v>61567971224</v>
      </c>
      <c r="F43" s="9"/>
      <c r="G43" s="9">
        <v>63127344054</v>
      </c>
      <c r="H43" s="9"/>
      <c r="I43" s="9">
        <f t="shared" si="0"/>
        <v>-1559372830</v>
      </c>
      <c r="J43" s="9"/>
      <c r="K43" s="9">
        <v>2989213</v>
      </c>
      <c r="L43" s="9"/>
      <c r="M43" s="9">
        <v>61567971224</v>
      </c>
      <c r="N43" s="9"/>
      <c r="O43" s="9">
        <v>63127344054</v>
      </c>
      <c r="P43" s="9"/>
      <c r="Q43" s="9">
        <f t="shared" si="1"/>
        <v>-1559372830</v>
      </c>
    </row>
    <row r="44" spans="1:17">
      <c r="A44" s="3" t="s">
        <v>58</v>
      </c>
      <c r="C44" s="9">
        <v>962000</v>
      </c>
      <c r="D44" s="9"/>
      <c r="E44" s="9">
        <v>181740272805</v>
      </c>
      <c r="F44" s="9"/>
      <c r="G44" s="9">
        <v>186760722330</v>
      </c>
      <c r="H44" s="9"/>
      <c r="I44" s="9">
        <f t="shared" si="0"/>
        <v>-5020449525</v>
      </c>
      <c r="J44" s="9"/>
      <c r="K44" s="9">
        <v>962000</v>
      </c>
      <c r="L44" s="9"/>
      <c r="M44" s="9">
        <v>181740272805</v>
      </c>
      <c r="N44" s="9"/>
      <c r="O44" s="9">
        <v>150560814044</v>
      </c>
      <c r="P44" s="9"/>
      <c r="Q44" s="9">
        <f t="shared" si="1"/>
        <v>31179458761</v>
      </c>
    </row>
    <row r="45" spans="1:17">
      <c r="A45" s="3" t="s">
        <v>44</v>
      </c>
      <c r="C45" s="9">
        <v>13097756</v>
      </c>
      <c r="D45" s="9"/>
      <c r="E45" s="9">
        <v>53967171938</v>
      </c>
      <c r="F45" s="9"/>
      <c r="G45" s="9">
        <v>54683262714</v>
      </c>
      <c r="H45" s="9"/>
      <c r="I45" s="9">
        <f t="shared" si="0"/>
        <v>-716090776</v>
      </c>
      <c r="J45" s="9"/>
      <c r="K45" s="9">
        <v>13097756</v>
      </c>
      <c r="L45" s="9"/>
      <c r="M45" s="9">
        <v>53967171938</v>
      </c>
      <c r="N45" s="9"/>
      <c r="O45" s="9">
        <v>48954539544</v>
      </c>
      <c r="P45" s="9"/>
      <c r="Q45" s="9">
        <f t="shared" si="1"/>
        <v>5012632394</v>
      </c>
    </row>
    <row r="46" spans="1:17">
      <c r="A46" s="3" t="s">
        <v>103</v>
      </c>
      <c r="C46" s="9">
        <v>72000000</v>
      </c>
      <c r="D46" s="9"/>
      <c r="E46" s="9">
        <v>256226328000</v>
      </c>
      <c r="F46" s="9"/>
      <c r="G46" s="9">
        <v>271915226400</v>
      </c>
      <c r="H46" s="9"/>
      <c r="I46" s="9">
        <f t="shared" si="0"/>
        <v>-15688898400</v>
      </c>
      <c r="J46" s="9"/>
      <c r="K46" s="9">
        <v>72000000</v>
      </c>
      <c r="L46" s="9"/>
      <c r="M46" s="9">
        <v>256226328000</v>
      </c>
      <c r="N46" s="9"/>
      <c r="O46" s="9">
        <v>271915226400</v>
      </c>
      <c r="P46" s="9"/>
      <c r="Q46" s="9">
        <f t="shared" si="1"/>
        <v>-15688898400</v>
      </c>
    </row>
    <row r="47" spans="1:17">
      <c r="A47" s="3" t="s">
        <v>109</v>
      </c>
      <c r="C47" s="9">
        <v>63575746</v>
      </c>
      <c r="D47" s="9"/>
      <c r="E47" s="9">
        <v>412679481132</v>
      </c>
      <c r="F47" s="9"/>
      <c r="G47" s="9">
        <v>353481147760</v>
      </c>
      <c r="H47" s="9"/>
      <c r="I47" s="9">
        <f t="shared" si="0"/>
        <v>59198333372</v>
      </c>
      <c r="J47" s="9"/>
      <c r="K47" s="9">
        <v>63575746</v>
      </c>
      <c r="L47" s="9"/>
      <c r="M47" s="9">
        <v>412679481132</v>
      </c>
      <c r="N47" s="9"/>
      <c r="O47" s="9">
        <v>353481147760</v>
      </c>
      <c r="P47" s="9"/>
      <c r="Q47" s="9">
        <f t="shared" si="1"/>
        <v>59198333372</v>
      </c>
    </row>
    <row r="48" spans="1:17">
      <c r="A48" s="3" t="s">
        <v>93</v>
      </c>
      <c r="C48" s="9">
        <v>61603844</v>
      </c>
      <c r="D48" s="9"/>
      <c r="E48" s="9">
        <v>262034411527</v>
      </c>
      <c r="F48" s="9"/>
      <c r="G48" s="9">
        <v>261378055833</v>
      </c>
      <c r="H48" s="9"/>
      <c r="I48" s="9">
        <f t="shared" si="0"/>
        <v>656355694</v>
      </c>
      <c r="J48" s="9"/>
      <c r="K48" s="9">
        <v>61603844</v>
      </c>
      <c r="L48" s="9"/>
      <c r="M48" s="9">
        <v>262034411527</v>
      </c>
      <c r="N48" s="9"/>
      <c r="O48" s="9">
        <v>261378055833</v>
      </c>
      <c r="P48" s="9"/>
      <c r="Q48" s="9">
        <f t="shared" si="1"/>
        <v>656355694</v>
      </c>
    </row>
    <row r="49" spans="1:17">
      <c r="A49" s="3" t="s">
        <v>50</v>
      </c>
      <c r="C49" s="9">
        <v>20000000</v>
      </c>
      <c r="D49" s="9"/>
      <c r="E49" s="9">
        <v>32107815000</v>
      </c>
      <c r="F49" s="9"/>
      <c r="G49" s="9">
        <v>32604840000</v>
      </c>
      <c r="H49" s="9"/>
      <c r="I49" s="9">
        <f t="shared" si="0"/>
        <v>-497025000</v>
      </c>
      <c r="J49" s="9"/>
      <c r="K49" s="9">
        <v>20000000</v>
      </c>
      <c r="L49" s="9"/>
      <c r="M49" s="9">
        <v>32107815000</v>
      </c>
      <c r="N49" s="9"/>
      <c r="O49" s="9">
        <v>30280000000</v>
      </c>
      <c r="P49" s="9"/>
      <c r="Q49" s="9">
        <f t="shared" si="1"/>
        <v>1827815000</v>
      </c>
    </row>
    <row r="50" spans="1:17">
      <c r="A50" s="3" t="s">
        <v>84</v>
      </c>
      <c r="C50" s="9">
        <v>16335951</v>
      </c>
      <c r="D50" s="9"/>
      <c r="E50" s="9">
        <v>61707257947</v>
      </c>
      <c r="F50" s="9"/>
      <c r="G50" s="9">
        <v>64355961821</v>
      </c>
      <c r="H50" s="9"/>
      <c r="I50" s="9">
        <f t="shared" si="0"/>
        <v>-2648703874</v>
      </c>
      <c r="J50" s="9"/>
      <c r="K50" s="9">
        <v>16335951</v>
      </c>
      <c r="L50" s="9"/>
      <c r="M50" s="9">
        <v>61707257947</v>
      </c>
      <c r="N50" s="9"/>
      <c r="O50" s="9">
        <v>64355961821</v>
      </c>
      <c r="P50" s="9"/>
      <c r="Q50" s="9">
        <f t="shared" si="1"/>
        <v>-2648703874</v>
      </c>
    </row>
    <row r="51" spans="1:17">
      <c r="A51" s="3" t="s">
        <v>97</v>
      </c>
      <c r="C51" s="9">
        <v>255213641</v>
      </c>
      <c r="D51" s="9"/>
      <c r="E51" s="9">
        <v>601003738891</v>
      </c>
      <c r="F51" s="9"/>
      <c r="G51" s="9">
        <v>608017389698</v>
      </c>
      <c r="H51" s="9"/>
      <c r="I51" s="9">
        <f t="shared" si="0"/>
        <v>-7013650807</v>
      </c>
      <c r="J51" s="9"/>
      <c r="K51" s="9">
        <v>255213641</v>
      </c>
      <c r="L51" s="9"/>
      <c r="M51" s="9">
        <v>601003738891</v>
      </c>
      <c r="N51" s="9"/>
      <c r="O51" s="9">
        <v>608017389698</v>
      </c>
      <c r="P51" s="9"/>
      <c r="Q51" s="9">
        <f t="shared" si="1"/>
        <v>-7013650807</v>
      </c>
    </row>
    <row r="52" spans="1:17">
      <c r="A52" s="3" t="s">
        <v>56</v>
      </c>
      <c r="C52" s="9">
        <v>18117059</v>
      </c>
      <c r="D52" s="9"/>
      <c r="E52" s="9">
        <v>200623184238</v>
      </c>
      <c r="F52" s="9"/>
      <c r="G52" s="9">
        <v>196806759362</v>
      </c>
      <c r="H52" s="9"/>
      <c r="I52" s="9">
        <f t="shared" si="0"/>
        <v>3816424876</v>
      </c>
      <c r="J52" s="9"/>
      <c r="K52" s="9">
        <v>18117059</v>
      </c>
      <c r="L52" s="9"/>
      <c r="M52" s="9">
        <v>200623184238</v>
      </c>
      <c r="N52" s="9"/>
      <c r="O52" s="9">
        <v>196891341785</v>
      </c>
      <c r="P52" s="9"/>
      <c r="Q52" s="9">
        <f t="shared" si="1"/>
        <v>3731842453</v>
      </c>
    </row>
    <row r="53" spans="1:17">
      <c r="A53" s="3" t="s">
        <v>74</v>
      </c>
      <c r="C53" s="9">
        <v>63993107</v>
      </c>
      <c r="D53" s="9"/>
      <c r="E53" s="9">
        <v>256675824233</v>
      </c>
      <c r="F53" s="9"/>
      <c r="G53" s="9">
        <v>267233513764</v>
      </c>
      <c r="H53" s="9"/>
      <c r="I53" s="9">
        <f t="shared" si="0"/>
        <v>-10557689531</v>
      </c>
      <c r="J53" s="9"/>
      <c r="K53" s="9">
        <v>63993107</v>
      </c>
      <c r="L53" s="9"/>
      <c r="M53" s="9">
        <v>256675824233</v>
      </c>
      <c r="N53" s="9"/>
      <c r="O53" s="9">
        <v>267233513764</v>
      </c>
      <c r="P53" s="9"/>
      <c r="Q53" s="9">
        <f t="shared" si="1"/>
        <v>-10557689531</v>
      </c>
    </row>
    <row r="54" spans="1:17">
      <c r="A54" s="3" t="s">
        <v>32</v>
      </c>
      <c r="C54" s="9">
        <v>1462141</v>
      </c>
      <c r="D54" s="9"/>
      <c r="E54" s="9">
        <v>57992306315</v>
      </c>
      <c r="F54" s="9"/>
      <c r="G54" s="9">
        <v>60096880262</v>
      </c>
      <c r="H54" s="9"/>
      <c r="I54" s="9">
        <f t="shared" si="0"/>
        <v>-2104573947</v>
      </c>
      <c r="J54" s="9"/>
      <c r="K54" s="9">
        <v>1462141</v>
      </c>
      <c r="L54" s="9"/>
      <c r="M54" s="9">
        <v>57992306315</v>
      </c>
      <c r="N54" s="9"/>
      <c r="O54" s="9">
        <v>66276921802</v>
      </c>
      <c r="P54" s="9"/>
      <c r="Q54" s="9">
        <f t="shared" si="1"/>
        <v>-8284615487</v>
      </c>
    </row>
    <row r="55" spans="1:17">
      <c r="A55" s="3" t="s">
        <v>111</v>
      </c>
      <c r="C55" s="9" t="s">
        <v>111</v>
      </c>
      <c r="D55" s="9"/>
      <c r="E55" s="12">
        <f>SUM(E8:E54)</f>
        <v>12391810105406</v>
      </c>
      <c r="F55" s="9"/>
      <c r="G55" s="12">
        <f>SUM(G8:G54)</f>
        <v>12537656683788</v>
      </c>
      <c r="H55" s="9"/>
      <c r="I55" s="12">
        <f>SUM(I8:I54)</f>
        <v>-145846578382</v>
      </c>
      <c r="J55" s="9"/>
      <c r="K55" s="9" t="s">
        <v>111</v>
      </c>
      <c r="L55" s="9"/>
      <c r="M55" s="12">
        <f>SUM(M8:M54)</f>
        <v>12391810105406</v>
      </c>
      <c r="N55" s="9"/>
      <c r="O55" s="12">
        <f>SUM(O8:O54)</f>
        <v>12636374794494</v>
      </c>
      <c r="P55" s="9"/>
      <c r="Q55" s="12">
        <f>SUM(Q8:Q54)</f>
        <v>-244564689088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3"/>
  <sheetViews>
    <sheetView rightToLeft="1" topLeftCell="A22" workbookViewId="0">
      <selection activeCell="Q8" sqref="Q8:Q31"/>
    </sheetView>
  </sheetViews>
  <sheetFormatPr defaultRowHeight="24"/>
  <cols>
    <col min="1" max="1" width="35.710937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135</v>
      </c>
      <c r="B3" s="1" t="s">
        <v>135</v>
      </c>
      <c r="C3" s="1" t="s">
        <v>135</v>
      </c>
      <c r="D3" s="1" t="s">
        <v>135</v>
      </c>
      <c r="E3" s="1" t="s">
        <v>135</v>
      </c>
      <c r="F3" s="1" t="s">
        <v>135</v>
      </c>
      <c r="G3" s="1" t="s">
        <v>135</v>
      </c>
      <c r="H3" s="1" t="s">
        <v>135</v>
      </c>
      <c r="I3" s="1" t="s">
        <v>135</v>
      </c>
      <c r="J3" s="1" t="s">
        <v>135</v>
      </c>
      <c r="K3" s="1" t="s">
        <v>135</v>
      </c>
      <c r="L3" s="1" t="s">
        <v>135</v>
      </c>
      <c r="M3" s="1" t="s">
        <v>135</v>
      </c>
      <c r="N3" s="1" t="s">
        <v>135</v>
      </c>
      <c r="O3" s="1" t="s">
        <v>135</v>
      </c>
      <c r="P3" s="1" t="s">
        <v>135</v>
      </c>
      <c r="Q3" s="1" t="s">
        <v>135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137</v>
      </c>
      <c r="D6" s="2" t="s">
        <v>137</v>
      </c>
      <c r="E6" s="2" t="s">
        <v>137</v>
      </c>
      <c r="F6" s="2" t="s">
        <v>137</v>
      </c>
      <c r="G6" s="2" t="s">
        <v>137</v>
      </c>
      <c r="H6" s="2" t="s">
        <v>137</v>
      </c>
      <c r="I6" s="2" t="s">
        <v>137</v>
      </c>
      <c r="K6" s="2" t="s">
        <v>138</v>
      </c>
      <c r="L6" s="2" t="s">
        <v>138</v>
      </c>
      <c r="M6" s="2" t="s">
        <v>138</v>
      </c>
      <c r="N6" s="2" t="s">
        <v>138</v>
      </c>
      <c r="O6" s="2" t="s">
        <v>138</v>
      </c>
      <c r="P6" s="2" t="s">
        <v>138</v>
      </c>
      <c r="Q6" s="2" t="s">
        <v>138</v>
      </c>
    </row>
    <row r="7" spans="1:17" ht="24.75">
      <c r="A7" s="2" t="s">
        <v>3</v>
      </c>
      <c r="C7" s="2" t="s">
        <v>7</v>
      </c>
      <c r="E7" s="2" t="s">
        <v>144</v>
      </c>
      <c r="G7" s="2" t="s">
        <v>145</v>
      </c>
      <c r="I7" s="2" t="s">
        <v>147</v>
      </c>
      <c r="K7" s="2" t="s">
        <v>7</v>
      </c>
      <c r="M7" s="2" t="s">
        <v>144</v>
      </c>
      <c r="O7" s="2" t="s">
        <v>145</v>
      </c>
      <c r="Q7" s="2" t="s">
        <v>147</v>
      </c>
    </row>
    <row r="8" spans="1:17">
      <c r="A8" s="3" t="s">
        <v>25</v>
      </c>
      <c r="C8" s="9">
        <v>3285803</v>
      </c>
      <c r="D8" s="9"/>
      <c r="E8" s="9">
        <v>60265738741</v>
      </c>
      <c r="F8" s="9"/>
      <c r="G8" s="9">
        <v>70975666260</v>
      </c>
      <c r="H8" s="9"/>
      <c r="I8" s="9">
        <f>E8-G8</f>
        <v>-10709927519</v>
      </c>
      <c r="J8" s="9"/>
      <c r="K8" s="9">
        <v>3285803</v>
      </c>
      <c r="L8" s="9"/>
      <c r="M8" s="9">
        <v>60265738741</v>
      </c>
      <c r="N8" s="9"/>
      <c r="O8" s="9">
        <v>70975666260</v>
      </c>
      <c r="P8" s="9"/>
      <c r="Q8" s="9">
        <f>M8-O8</f>
        <v>-10709927519</v>
      </c>
    </row>
    <row r="9" spans="1:17">
      <c r="A9" s="3" t="s">
        <v>60</v>
      </c>
      <c r="C9" s="9">
        <v>2306465</v>
      </c>
      <c r="D9" s="9"/>
      <c r="E9" s="9">
        <v>25105519794</v>
      </c>
      <c r="F9" s="9"/>
      <c r="G9" s="9">
        <v>26641656736</v>
      </c>
      <c r="H9" s="9"/>
      <c r="I9" s="9">
        <f t="shared" ref="I9:I31" si="0">E9-G9</f>
        <v>-1536136942</v>
      </c>
      <c r="J9" s="9"/>
      <c r="K9" s="9">
        <v>3159641</v>
      </c>
      <c r="L9" s="9"/>
      <c r="M9" s="9">
        <v>34502142281</v>
      </c>
      <c r="N9" s="9"/>
      <c r="O9" s="9">
        <v>36496574000</v>
      </c>
      <c r="P9" s="9"/>
      <c r="Q9" s="9">
        <f t="shared" ref="Q9:Q31" si="1">M9-O9</f>
        <v>-1994431719</v>
      </c>
    </row>
    <row r="10" spans="1:17">
      <c r="A10" s="3" t="s">
        <v>21</v>
      </c>
      <c r="C10" s="9">
        <v>4053668</v>
      </c>
      <c r="D10" s="9"/>
      <c r="E10" s="9">
        <v>76464968407</v>
      </c>
      <c r="F10" s="9"/>
      <c r="G10" s="9">
        <v>80349200587</v>
      </c>
      <c r="H10" s="9"/>
      <c r="I10" s="9">
        <f t="shared" si="0"/>
        <v>-3884232180</v>
      </c>
      <c r="J10" s="9"/>
      <c r="K10" s="9">
        <v>4053668</v>
      </c>
      <c r="L10" s="9"/>
      <c r="M10" s="9">
        <v>76464968407</v>
      </c>
      <c r="N10" s="9"/>
      <c r="O10" s="9">
        <v>80349200587</v>
      </c>
      <c r="P10" s="9"/>
      <c r="Q10" s="9">
        <f t="shared" si="1"/>
        <v>-3884232180</v>
      </c>
    </row>
    <row r="11" spans="1:17">
      <c r="A11" s="3" t="s">
        <v>31</v>
      </c>
      <c r="C11" s="9">
        <v>12837776</v>
      </c>
      <c r="D11" s="9"/>
      <c r="E11" s="9">
        <v>63005238154</v>
      </c>
      <c r="F11" s="9"/>
      <c r="G11" s="9">
        <v>83076656925</v>
      </c>
      <c r="H11" s="9"/>
      <c r="I11" s="9">
        <f t="shared" si="0"/>
        <v>-20071418771</v>
      </c>
      <c r="J11" s="9"/>
      <c r="K11" s="9">
        <v>12837776</v>
      </c>
      <c r="L11" s="9"/>
      <c r="M11" s="9">
        <v>63005238154</v>
      </c>
      <c r="N11" s="9"/>
      <c r="O11" s="9">
        <v>83076656925</v>
      </c>
      <c r="P11" s="9"/>
      <c r="Q11" s="9">
        <f t="shared" si="1"/>
        <v>-20071418771</v>
      </c>
    </row>
    <row r="12" spans="1:17">
      <c r="A12" s="3" t="s">
        <v>28</v>
      </c>
      <c r="C12" s="9">
        <v>834705</v>
      </c>
      <c r="D12" s="9"/>
      <c r="E12" s="9">
        <v>25795980442</v>
      </c>
      <c r="F12" s="9"/>
      <c r="G12" s="9">
        <v>26800553719</v>
      </c>
      <c r="H12" s="9"/>
      <c r="I12" s="9">
        <f t="shared" si="0"/>
        <v>-1004573277</v>
      </c>
      <c r="J12" s="9"/>
      <c r="K12" s="9">
        <v>834705</v>
      </c>
      <c r="L12" s="9"/>
      <c r="M12" s="9">
        <v>25795980442</v>
      </c>
      <c r="N12" s="9"/>
      <c r="O12" s="9">
        <v>26800553719</v>
      </c>
      <c r="P12" s="9"/>
      <c r="Q12" s="9">
        <f t="shared" si="1"/>
        <v>-1004573277</v>
      </c>
    </row>
    <row r="13" spans="1:17">
      <c r="A13" s="3" t="s">
        <v>54</v>
      </c>
      <c r="C13" s="9">
        <v>6002550</v>
      </c>
      <c r="D13" s="9"/>
      <c r="E13" s="9">
        <v>44094909378</v>
      </c>
      <c r="F13" s="9"/>
      <c r="G13" s="9">
        <v>46421974963</v>
      </c>
      <c r="H13" s="9"/>
      <c r="I13" s="9">
        <f t="shared" si="0"/>
        <v>-2327065585</v>
      </c>
      <c r="J13" s="9"/>
      <c r="K13" s="9">
        <v>11905086</v>
      </c>
      <c r="L13" s="9"/>
      <c r="M13" s="9">
        <v>87833559548</v>
      </c>
      <c r="N13" s="9"/>
      <c r="O13" s="9">
        <v>92070470489</v>
      </c>
      <c r="P13" s="9"/>
      <c r="Q13" s="9">
        <f t="shared" si="1"/>
        <v>-4236910941</v>
      </c>
    </row>
    <row r="14" spans="1:17">
      <c r="A14" s="3" t="s">
        <v>61</v>
      </c>
      <c r="C14" s="9">
        <v>1000000</v>
      </c>
      <c r="D14" s="9"/>
      <c r="E14" s="9">
        <v>12118968796</v>
      </c>
      <c r="F14" s="9"/>
      <c r="G14" s="9">
        <v>8458673516</v>
      </c>
      <c r="H14" s="9"/>
      <c r="I14" s="9">
        <f t="shared" si="0"/>
        <v>3660295280</v>
      </c>
      <c r="J14" s="9"/>
      <c r="K14" s="9">
        <v>1000000</v>
      </c>
      <c r="L14" s="9"/>
      <c r="M14" s="9">
        <v>12118968796</v>
      </c>
      <c r="N14" s="9"/>
      <c r="O14" s="9">
        <v>8458673516</v>
      </c>
      <c r="P14" s="9"/>
      <c r="Q14" s="9">
        <f t="shared" si="1"/>
        <v>3660295280</v>
      </c>
    </row>
    <row r="15" spans="1:17">
      <c r="A15" s="3" t="s">
        <v>99</v>
      </c>
      <c r="C15" s="9">
        <v>5231949</v>
      </c>
      <c r="D15" s="9"/>
      <c r="E15" s="9">
        <v>13625084918</v>
      </c>
      <c r="F15" s="9"/>
      <c r="G15" s="9">
        <v>13801993578</v>
      </c>
      <c r="H15" s="9"/>
      <c r="I15" s="9">
        <f t="shared" si="0"/>
        <v>-176908660</v>
      </c>
      <c r="J15" s="9"/>
      <c r="K15" s="9">
        <v>5231949</v>
      </c>
      <c r="L15" s="9"/>
      <c r="M15" s="9">
        <v>13625084918</v>
      </c>
      <c r="N15" s="9"/>
      <c r="O15" s="9">
        <v>13801993578</v>
      </c>
      <c r="P15" s="9"/>
      <c r="Q15" s="9">
        <f t="shared" si="1"/>
        <v>-176908660</v>
      </c>
    </row>
    <row r="16" spans="1:17">
      <c r="A16" s="3" t="s">
        <v>27</v>
      </c>
      <c r="C16" s="9">
        <v>16069877</v>
      </c>
      <c r="D16" s="9"/>
      <c r="E16" s="9">
        <v>85643743555</v>
      </c>
      <c r="F16" s="9"/>
      <c r="G16" s="9">
        <v>98081964198</v>
      </c>
      <c r="H16" s="9"/>
      <c r="I16" s="9">
        <f t="shared" si="0"/>
        <v>-12438220643</v>
      </c>
      <c r="J16" s="9"/>
      <c r="K16" s="9">
        <v>17769877</v>
      </c>
      <c r="L16" s="9"/>
      <c r="M16" s="9">
        <v>95338757861</v>
      </c>
      <c r="N16" s="9"/>
      <c r="O16" s="9">
        <v>108457857863</v>
      </c>
      <c r="P16" s="9"/>
      <c r="Q16" s="9">
        <f t="shared" si="1"/>
        <v>-13119100002</v>
      </c>
    </row>
    <row r="17" spans="1:17">
      <c r="A17" s="3" t="s">
        <v>42</v>
      </c>
      <c r="C17" s="9">
        <v>27755836</v>
      </c>
      <c r="D17" s="9"/>
      <c r="E17" s="9">
        <v>161938415142</v>
      </c>
      <c r="F17" s="9"/>
      <c r="G17" s="9">
        <v>174924966580</v>
      </c>
      <c r="H17" s="9"/>
      <c r="I17" s="9">
        <f t="shared" si="0"/>
        <v>-12986551438</v>
      </c>
      <c r="J17" s="9"/>
      <c r="K17" s="9">
        <v>35961543</v>
      </c>
      <c r="L17" s="9"/>
      <c r="M17" s="9">
        <v>213269385717</v>
      </c>
      <c r="N17" s="9"/>
      <c r="O17" s="9">
        <v>226639604780</v>
      </c>
      <c r="P17" s="9"/>
      <c r="Q17" s="9">
        <f t="shared" si="1"/>
        <v>-13370219063</v>
      </c>
    </row>
    <row r="18" spans="1:17">
      <c r="A18" s="3" t="s">
        <v>19</v>
      </c>
      <c r="C18" s="9">
        <v>1</v>
      </c>
      <c r="D18" s="9"/>
      <c r="E18" s="9">
        <v>1</v>
      </c>
      <c r="F18" s="9"/>
      <c r="G18" s="9">
        <v>6523</v>
      </c>
      <c r="H18" s="9"/>
      <c r="I18" s="9">
        <f t="shared" si="0"/>
        <v>-6522</v>
      </c>
      <c r="J18" s="9"/>
      <c r="K18" s="9">
        <v>1</v>
      </c>
      <c r="L18" s="9"/>
      <c r="M18" s="9">
        <v>1</v>
      </c>
      <c r="N18" s="9"/>
      <c r="O18" s="9">
        <v>6523</v>
      </c>
      <c r="P18" s="9"/>
      <c r="Q18" s="9">
        <f t="shared" si="1"/>
        <v>-6522</v>
      </c>
    </row>
    <row r="19" spans="1:17">
      <c r="A19" s="3" t="s">
        <v>46</v>
      </c>
      <c r="C19" s="9">
        <v>9809810</v>
      </c>
      <c r="D19" s="9"/>
      <c r="E19" s="9">
        <v>113782658662</v>
      </c>
      <c r="F19" s="9"/>
      <c r="G19" s="9">
        <v>119162616648</v>
      </c>
      <c r="H19" s="9"/>
      <c r="I19" s="9">
        <f t="shared" si="0"/>
        <v>-5379957986</v>
      </c>
      <c r="J19" s="9"/>
      <c r="K19" s="9">
        <v>11027693</v>
      </c>
      <c r="L19" s="9"/>
      <c r="M19" s="9">
        <v>128301034557</v>
      </c>
      <c r="N19" s="9"/>
      <c r="O19" s="9">
        <v>133956595598</v>
      </c>
      <c r="P19" s="9"/>
      <c r="Q19" s="9">
        <f t="shared" si="1"/>
        <v>-5655561041</v>
      </c>
    </row>
    <row r="20" spans="1:17">
      <c r="A20" s="3" t="s">
        <v>44</v>
      </c>
      <c r="C20" s="9">
        <v>1</v>
      </c>
      <c r="D20" s="9"/>
      <c r="E20" s="9">
        <v>1</v>
      </c>
      <c r="F20" s="9"/>
      <c r="G20" s="9">
        <v>3738</v>
      </c>
      <c r="H20" s="9"/>
      <c r="I20" s="9">
        <f t="shared" si="0"/>
        <v>-3737</v>
      </c>
      <c r="J20" s="9"/>
      <c r="K20" s="9">
        <v>2641895</v>
      </c>
      <c r="L20" s="9"/>
      <c r="M20" s="9">
        <v>9851782201</v>
      </c>
      <c r="N20" s="9"/>
      <c r="O20" s="9">
        <v>9874420743</v>
      </c>
      <c r="P20" s="9"/>
      <c r="Q20" s="9">
        <f t="shared" si="1"/>
        <v>-22638542</v>
      </c>
    </row>
    <row r="21" spans="1:17">
      <c r="A21" s="3" t="s">
        <v>32</v>
      </c>
      <c r="C21" s="9">
        <v>314154</v>
      </c>
      <c r="D21" s="9"/>
      <c r="E21" s="9">
        <v>11965455437</v>
      </c>
      <c r="F21" s="9"/>
      <c r="G21" s="9">
        <v>14240186221</v>
      </c>
      <c r="H21" s="9"/>
      <c r="I21" s="9">
        <f t="shared" si="0"/>
        <v>-2274730784</v>
      </c>
      <c r="J21" s="9"/>
      <c r="K21" s="9">
        <v>612797</v>
      </c>
      <c r="L21" s="9"/>
      <c r="M21" s="9">
        <v>24896370916</v>
      </c>
      <c r="N21" s="9"/>
      <c r="O21" s="9">
        <v>27777278819</v>
      </c>
      <c r="P21" s="9"/>
      <c r="Q21" s="9">
        <f t="shared" si="1"/>
        <v>-2880907903</v>
      </c>
    </row>
    <row r="22" spans="1:17">
      <c r="A22" s="3" t="s">
        <v>148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5298989</v>
      </c>
      <c r="L22" s="9"/>
      <c r="M22" s="9">
        <v>28444284086</v>
      </c>
      <c r="N22" s="9"/>
      <c r="O22" s="9">
        <v>29287077685</v>
      </c>
      <c r="P22" s="9"/>
      <c r="Q22" s="9">
        <f t="shared" si="1"/>
        <v>-842793599</v>
      </c>
    </row>
    <row r="23" spans="1:17">
      <c r="A23" s="3" t="s">
        <v>29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200000</v>
      </c>
      <c r="L23" s="9"/>
      <c r="M23" s="9">
        <v>4955905047</v>
      </c>
      <c r="N23" s="9"/>
      <c r="O23" s="9">
        <v>5010012002</v>
      </c>
      <c r="P23" s="9"/>
      <c r="Q23" s="9">
        <f t="shared" si="1"/>
        <v>-54106955</v>
      </c>
    </row>
    <row r="24" spans="1:17">
      <c r="A24" s="3" t="s">
        <v>15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650000</v>
      </c>
      <c r="L24" s="9"/>
      <c r="M24" s="9">
        <v>5273983524</v>
      </c>
      <c r="N24" s="9"/>
      <c r="O24" s="9">
        <v>5220750601</v>
      </c>
      <c r="P24" s="9"/>
      <c r="Q24" s="9">
        <f t="shared" si="1"/>
        <v>53232923</v>
      </c>
    </row>
    <row r="25" spans="1:17">
      <c r="A25" s="3" t="s">
        <v>149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9">
        <v>1868006</v>
      </c>
      <c r="L25" s="9"/>
      <c r="M25" s="9">
        <v>15844571729</v>
      </c>
      <c r="N25" s="9"/>
      <c r="O25" s="9">
        <v>16266368351</v>
      </c>
      <c r="P25" s="9"/>
      <c r="Q25" s="9">
        <f t="shared" si="1"/>
        <v>-421796622</v>
      </c>
    </row>
    <row r="26" spans="1:17">
      <c r="A26" s="3" t="s">
        <v>36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9">
        <v>837936</v>
      </c>
      <c r="L26" s="9"/>
      <c r="M26" s="9">
        <v>13567735640</v>
      </c>
      <c r="N26" s="9"/>
      <c r="O26" s="9">
        <v>13335533996</v>
      </c>
      <c r="P26" s="9"/>
      <c r="Q26" s="9">
        <f t="shared" si="1"/>
        <v>232201644</v>
      </c>
    </row>
    <row r="27" spans="1:17">
      <c r="A27" s="3" t="s">
        <v>34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>
        <v>5888117</v>
      </c>
      <c r="L27" s="9"/>
      <c r="M27" s="9">
        <v>21546150444</v>
      </c>
      <c r="N27" s="9"/>
      <c r="O27" s="9">
        <v>20819415170</v>
      </c>
      <c r="P27" s="9"/>
      <c r="Q27" s="9">
        <f t="shared" si="1"/>
        <v>726735274</v>
      </c>
    </row>
    <row r="28" spans="1:17">
      <c r="A28" s="3" t="s">
        <v>40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8362000</v>
      </c>
      <c r="L28" s="9"/>
      <c r="M28" s="9">
        <v>40128347829</v>
      </c>
      <c r="N28" s="9"/>
      <c r="O28" s="9">
        <v>38651944305</v>
      </c>
      <c r="P28" s="9"/>
      <c r="Q28" s="9">
        <f t="shared" si="1"/>
        <v>1476403524</v>
      </c>
    </row>
    <row r="29" spans="1:17">
      <c r="A29" s="3" t="s">
        <v>150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20000000</v>
      </c>
      <c r="L29" s="9"/>
      <c r="M29" s="9">
        <v>30280000000</v>
      </c>
      <c r="N29" s="9"/>
      <c r="O29" s="9">
        <v>30099834000</v>
      </c>
      <c r="P29" s="9"/>
      <c r="Q29" s="9">
        <f t="shared" si="1"/>
        <v>180166000</v>
      </c>
    </row>
    <row r="30" spans="1:17">
      <c r="A30" s="3" t="s">
        <v>151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29054425</v>
      </c>
      <c r="L30" s="9"/>
      <c r="M30" s="9">
        <v>106861831818</v>
      </c>
      <c r="N30" s="9"/>
      <c r="O30" s="9">
        <v>108450224648</v>
      </c>
      <c r="P30" s="9"/>
      <c r="Q30" s="9">
        <f t="shared" si="1"/>
        <v>-1588392830</v>
      </c>
    </row>
    <row r="31" spans="1:17">
      <c r="A31" s="3" t="s">
        <v>152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9"/>
      <c r="K31" s="9">
        <v>8985692</v>
      </c>
      <c r="L31" s="9"/>
      <c r="M31" s="9">
        <v>30739775475</v>
      </c>
      <c r="N31" s="9"/>
      <c r="O31" s="9">
        <v>31343185008</v>
      </c>
      <c r="P31" s="9"/>
      <c r="Q31" s="9">
        <f t="shared" si="1"/>
        <v>-603409533</v>
      </c>
    </row>
    <row r="32" spans="1:17">
      <c r="A32" s="3" t="s">
        <v>111</v>
      </c>
      <c r="C32" s="9" t="s">
        <v>111</v>
      </c>
      <c r="D32" s="9"/>
      <c r="E32" s="12">
        <f>SUM(E8:E31)</f>
        <v>693806681428</v>
      </c>
      <c r="F32" s="9"/>
      <c r="G32" s="12">
        <f>SUM(G8:G31)</f>
        <v>762936120192</v>
      </c>
      <c r="H32" s="9"/>
      <c r="I32" s="12">
        <f>SUM(I8:I31)</f>
        <v>-69129438764</v>
      </c>
      <c r="J32" s="9"/>
      <c r="K32" s="9" t="s">
        <v>111</v>
      </c>
      <c r="L32" s="9"/>
      <c r="M32" s="12">
        <f>SUM(M8:M31)</f>
        <v>1142911598132</v>
      </c>
      <c r="N32" s="9"/>
      <c r="O32" s="12">
        <f>SUM(O8:O31)</f>
        <v>1217219899166</v>
      </c>
      <c r="P32" s="9"/>
      <c r="Q32" s="12">
        <f>SUM(Q8:Q31)</f>
        <v>-74308301034</v>
      </c>
    </row>
    <row r="33" spans="3:17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6"/>
  <sheetViews>
    <sheetView rightToLeft="1" topLeftCell="A48" workbookViewId="0">
      <selection activeCell="A66" sqref="A66:XFD66"/>
    </sheetView>
  </sheetViews>
  <sheetFormatPr defaultRowHeight="24"/>
  <cols>
    <col min="1" max="1" width="35.710937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19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135</v>
      </c>
      <c r="B3" s="1" t="s">
        <v>135</v>
      </c>
      <c r="C3" s="1" t="s">
        <v>135</v>
      </c>
      <c r="D3" s="1" t="s">
        <v>135</v>
      </c>
      <c r="E3" s="1" t="s">
        <v>135</v>
      </c>
      <c r="F3" s="1" t="s">
        <v>135</v>
      </c>
      <c r="G3" s="1" t="s">
        <v>135</v>
      </c>
      <c r="H3" s="1" t="s">
        <v>135</v>
      </c>
      <c r="I3" s="1" t="s">
        <v>135</v>
      </c>
      <c r="J3" s="1" t="s">
        <v>135</v>
      </c>
      <c r="K3" s="1" t="s">
        <v>135</v>
      </c>
      <c r="L3" s="1" t="s">
        <v>135</v>
      </c>
      <c r="M3" s="1" t="s">
        <v>135</v>
      </c>
      <c r="N3" s="1" t="s">
        <v>135</v>
      </c>
      <c r="O3" s="1" t="s">
        <v>135</v>
      </c>
      <c r="P3" s="1" t="s">
        <v>135</v>
      </c>
      <c r="Q3" s="1" t="s">
        <v>135</v>
      </c>
      <c r="R3" s="1" t="s">
        <v>135</v>
      </c>
      <c r="S3" s="1" t="s">
        <v>135</v>
      </c>
      <c r="T3" s="1" t="s">
        <v>135</v>
      </c>
      <c r="U3" s="1" t="s">
        <v>135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137</v>
      </c>
      <c r="D6" s="2" t="s">
        <v>137</v>
      </c>
      <c r="E6" s="2" t="s">
        <v>137</v>
      </c>
      <c r="F6" s="2" t="s">
        <v>137</v>
      </c>
      <c r="G6" s="2" t="s">
        <v>137</v>
      </c>
      <c r="H6" s="2" t="s">
        <v>137</v>
      </c>
      <c r="I6" s="2" t="s">
        <v>137</v>
      </c>
      <c r="J6" s="2" t="s">
        <v>137</v>
      </c>
      <c r="K6" s="2" t="s">
        <v>137</v>
      </c>
      <c r="M6" s="2" t="s">
        <v>138</v>
      </c>
      <c r="N6" s="2" t="s">
        <v>138</v>
      </c>
      <c r="O6" s="2" t="s">
        <v>138</v>
      </c>
      <c r="P6" s="2" t="s">
        <v>138</v>
      </c>
      <c r="Q6" s="2" t="s">
        <v>138</v>
      </c>
      <c r="R6" s="2" t="s">
        <v>138</v>
      </c>
      <c r="S6" s="2" t="s">
        <v>138</v>
      </c>
      <c r="T6" s="2" t="s">
        <v>138</v>
      </c>
      <c r="U6" s="2" t="s">
        <v>138</v>
      </c>
    </row>
    <row r="7" spans="1:21" ht="24.75">
      <c r="A7" s="2" t="s">
        <v>3</v>
      </c>
      <c r="C7" s="2" t="s">
        <v>153</v>
      </c>
      <c r="E7" s="2" t="s">
        <v>154</v>
      </c>
      <c r="G7" s="2" t="s">
        <v>155</v>
      </c>
      <c r="I7" s="2" t="s">
        <v>121</v>
      </c>
      <c r="K7" s="2" t="s">
        <v>156</v>
      </c>
      <c r="M7" s="2" t="s">
        <v>153</v>
      </c>
      <c r="O7" s="2" t="s">
        <v>154</v>
      </c>
      <c r="Q7" s="2" t="s">
        <v>155</v>
      </c>
      <c r="S7" s="2" t="s">
        <v>121</v>
      </c>
      <c r="U7" s="2" t="s">
        <v>156</v>
      </c>
    </row>
    <row r="8" spans="1:21">
      <c r="A8" s="3" t="s">
        <v>25</v>
      </c>
      <c r="C8" s="9">
        <v>0</v>
      </c>
      <c r="D8" s="9"/>
      <c r="E8" s="9">
        <v>3837234067</v>
      </c>
      <c r="F8" s="9"/>
      <c r="G8" s="9">
        <v>-10709927519</v>
      </c>
      <c r="H8" s="9"/>
      <c r="I8" s="9">
        <f>C8+E8+G8</f>
        <v>-6872693452</v>
      </c>
      <c r="K8" s="14">
        <f>I8/$I$65</f>
        <v>3.1969582203825279E-2</v>
      </c>
      <c r="M8" s="9">
        <v>0</v>
      </c>
      <c r="N8" s="9"/>
      <c r="O8" s="9">
        <v>-2461662526</v>
      </c>
      <c r="P8" s="9"/>
      <c r="Q8" s="9">
        <v>-10709927519</v>
      </c>
      <c r="R8" s="9"/>
      <c r="S8" s="9">
        <f>M8+O8+Q8</f>
        <v>-13171590045</v>
      </c>
      <c r="U8" s="14">
        <f>S8/$S$65</f>
        <v>4.1306697189876708E-2</v>
      </c>
    </row>
    <row r="9" spans="1:21">
      <c r="A9" s="3" t="s">
        <v>60</v>
      </c>
      <c r="C9" s="9">
        <v>0</v>
      </c>
      <c r="D9" s="9"/>
      <c r="E9" s="9">
        <v>0</v>
      </c>
      <c r="F9" s="9"/>
      <c r="G9" s="9">
        <v>-1536136942</v>
      </c>
      <c r="H9" s="9"/>
      <c r="I9" s="9">
        <f t="shared" ref="I9:I64" si="0">C9+E9+G9</f>
        <v>-1536136942</v>
      </c>
      <c r="K9" s="14">
        <f t="shared" ref="K9:K64" si="1">I9/$I$65</f>
        <v>7.1456200668037284E-3</v>
      </c>
      <c r="M9" s="9">
        <v>0</v>
      </c>
      <c r="N9" s="9"/>
      <c r="O9" s="9">
        <v>0</v>
      </c>
      <c r="P9" s="9"/>
      <c r="Q9" s="9">
        <v>-1994431719</v>
      </c>
      <c r="R9" s="9"/>
      <c r="S9" s="9">
        <f t="shared" ref="S9:S64" si="2">M9+O9+Q9</f>
        <v>-1994431719</v>
      </c>
      <c r="U9" s="14">
        <f t="shared" ref="U9:U64" si="3">S9/$S$65</f>
        <v>6.2546273305774044E-3</v>
      </c>
    </row>
    <row r="10" spans="1:21">
      <c r="A10" s="3" t="s">
        <v>21</v>
      </c>
      <c r="C10" s="9">
        <v>0</v>
      </c>
      <c r="D10" s="9"/>
      <c r="E10" s="9">
        <v>0</v>
      </c>
      <c r="F10" s="9"/>
      <c r="G10" s="9">
        <v>-3884232180</v>
      </c>
      <c r="H10" s="9"/>
      <c r="I10" s="9">
        <f t="shared" si="0"/>
        <v>-3884232180</v>
      </c>
      <c r="K10" s="14">
        <f t="shared" si="1"/>
        <v>1.8068211661778258E-2</v>
      </c>
      <c r="M10" s="9">
        <v>0</v>
      </c>
      <c r="N10" s="9"/>
      <c r="O10" s="9">
        <v>0</v>
      </c>
      <c r="P10" s="9"/>
      <c r="Q10" s="9">
        <v>-3884232180</v>
      </c>
      <c r="R10" s="9"/>
      <c r="S10" s="9">
        <f t="shared" si="2"/>
        <v>-3884232180</v>
      </c>
      <c r="U10" s="14">
        <f t="shared" si="3"/>
        <v>1.2181126342854886E-2</v>
      </c>
    </row>
    <row r="11" spans="1:21">
      <c r="A11" s="3" t="s">
        <v>31</v>
      </c>
      <c r="C11" s="9">
        <v>0</v>
      </c>
      <c r="D11" s="9"/>
      <c r="E11" s="9">
        <v>0</v>
      </c>
      <c r="F11" s="9"/>
      <c r="G11" s="9">
        <v>-20071418771</v>
      </c>
      <c r="H11" s="9"/>
      <c r="I11" s="9">
        <f t="shared" si="0"/>
        <v>-20071418771</v>
      </c>
      <c r="K11" s="14">
        <f t="shared" si="1"/>
        <v>9.3365850932890737E-2</v>
      </c>
      <c r="M11" s="9">
        <v>0</v>
      </c>
      <c r="N11" s="9"/>
      <c r="O11" s="9">
        <v>0</v>
      </c>
      <c r="P11" s="9"/>
      <c r="Q11" s="9">
        <v>-20071418771</v>
      </c>
      <c r="R11" s="9"/>
      <c r="S11" s="9">
        <f t="shared" si="2"/>
        <v>-20071418771</v>
      </c>
      <c r="U11" s="14">
        <f t="shared" si="3"/>
        <v>6.2944869564903333E-2</v>
      </c>
    </row>
    <row r="12" spans="1:21">
      <c r="A12" s="3" t="s">
        <v>28</v>
      </c>
      <c r="C12" s="9">
        <v>0</v>
      </c>
      <c r="D12" s="9"/>
      <c r="E12" s="9">
        <v>0</v>
      </c>
      <c r="F12" s="9"/>
      <c r="G12" s="9">
        <v>-1004573277</v>
      </c>
      <c r="H12" s="9"/>
      <c r="I12" s="9">
        <f>C12+E12+G12</f>
        <v>-1004573277</v>
      </c>
      <c r="K12" s="14">
        <f t="shared" si="1"/>
        <v>4.6729551060467759E-3</v>
      </c>
      <c r="M12" s="9">
        <v>0</v>
      </c>
      <c r="N12" s="9"/>
      <c r="O12" s="9">
        <v>0</v>
      </c>
      <c r="P12" s="9"/>
      <c r="Q12" s="9">
        <v>-1004573277</v>
      </c>
      <c r="R12" s="9"/>
      <c r="S12" s="9">
        <f t="shared" si="2"/>
        <v>-1004573277</v>
      </c>
      <c r="U12" s="14">
        <f t="shared" si="3"/>
        <v>3.1503868565840362E-3</v>
      </c>
    </row>
    <row r="13" spans="1:21">
      <c r="A13" s="3" t="s">
        <v>54</v>
      </c>
      <c r="C13" s="9">
        <v>0</v>
      </c>
      <c r="D13" s="9"/>
      <c r="E13" s="9">
        <v>-30825081804</v>
      </c>
      <c r="F13" s="9"/>
      <c r="G13" s="9">
        <v>-2327065585</v>
      </c>
      <c r="H13" s="9"/>
      <c r="I13" s="9">
        <f t="shared" si="0"/>
        <v>-33152147389</v>
      </c>
      <c r="K13" s="14">
        <f t="shared" si="1"/>
        <v>0.15421323656994199</v>
      </c>
      <c r="M13" s="9">
        <v>0</v>
      </c>
      <c r="N13" s="9"/>
      <c r="O13" s="9">
        <v>-111898212049</v>
      </c>
      <c r="P13" s="9"/>
      <c r="Q13" s="9">
        <v>-4236910941</v>
      </c>
      <c r="R13" s="9"/>
      <c r="S13" s="9">
        <f t="shared" si="2"/>
        <v>-116135122990</v>
      </c>
      <c r="U13" s="14">
        <f t="shared" si="3"/>
        <v>0.36420495491188198</v>
      </c>
    </row>
    <row r="14" spans="1:21">
      <c r="A14" s="3" t="s">
        <v>61</v>
      </c>
      <c r="C14" s="9">
        <v>0</v>
      </c>
      <c r="D14" s="9"/>
      <c r="E14" s="9">
        <v>3629859963</v>
      </c>
      <c r="F14" s="9"/>
      <c r="G14" s="9">
        <v>3660295280</v>
      </c>
      <c r="H14" s="9"/>
      <c r="I14" s="9">
        <f t="shared" si="0"/>
        <v>7290155243</v>
      </c>
      <c r="K14" s="14">
        <f t="shared" si="1"/>
        <v>-3.3911481567959853E-2</v>
      </c>
      <c r="M14" s="9">
        <v>0</v>
      </c>
      <c r="N14" s="9"/>
      <c r="O14" s="9">
        <v>3629859963</v>
      </c>
      <c r="P14" s="9"/>
      <c r="Q14" s="9">
        <v>3660295280</v>
      </c>
      <c r="R14" s="9"/>
      <c r="S14" s="9">
        <f t="shared" si="2"/>
        <v>7290155243</v>
      </c>
      <c r="U14" s="14">
        <f t="shared" si="3"/>
        <v>-2.2862253840348176E-2</v>
      </c>
    </row>
    <row r="15" spans="1:21">
      <c r="A15" s="3" t="s">
        <v>99</v>
      </c>
      <c r="C15" s="9">
        <v>0</v>
      </c>
      <c r="D15" s="9"/>
      <c r="E15" s="9">
        <v>-11587319022</v>
      </c>
      <c r="F15" s="9"/>
      <c r="G15" s="9">
        <v>-176908660</v>
      </c>
      <c r="H15" s="9"/>
      <c r="I15" s="9">
        <f t="shared" si="0"/>
        <v>-11764227682</v>
      </c>
      <c r="K15" s="14">
        <f t="shared" si="1"/>
        <v>5.4723442355015708E-2</v>
      </c>
      <c r="M15" s="9">
        <v>0</v>
      </c>
      <c r="N15" s="9"/>
      <c r="O15" s="9">
        <v>-11587319022</v>
      </c>
      <c r="P15" s="9"/>
      <c r="Q15" s="9">
        <v>-176908660</v>
      </c>
      <c r="R15" s="9"/>
      <c r="S15" s="9">
        <f t="shared" si="2"/>
        <v>-11764227682</v>
      </c>
      <c r="U15" s="14">
        <f t="shared" si="3"/>
        <v>3.6893145692581349E-2</v>
      </c>
    </row>
    <row r="16" spans="1:21">
      <c r="A16" s="3" t="s">
        <v>27</v>
      </c>
      <c r="C16" s="9">
        <v>0</v>
      </c>
      <c r="D16" s="9"/>
      <c r="E16" s="9">
        <v>0</v>
      </c>
      <c r="F16" s="9"/>
      <c r="G16" s="9">
        <v>-12438220643</v>
      </c>
      <c r="H16" s="9"/>
      <c r="I16" s="9">
        <f t="shared" si="0"/>
        <v>-12438220643</v>
      </c>
      <c r="K16" s="14">
        <f t="shared" si="1"/>
        <v>5.7858643062275353E-2</v>
      </c>
      <c r="M16" s="9">
        <v>0</v>
      </c>
      <c r="N16" s="9"/>
      <c r="O16" s="9">
        <v>0</v>
      </c>
      <c r="P16" s="9"/>
      <c r="Q16" s="9">
        <v>-13119100002</v>
      </c>
      <c r="R16" s="9"/>
      <c r="S16" s="9">
        <f t="shared" si="2"/>
        <v>-13119100002</v>
      </c>
      <c r="U16" s="14">
        <f t="shared" si="3"/>
        <v>4.1142086060599443E-2</v>
      </c>
    </row>
    <row r="17" spans="1:21">
      <c r="A17" s="3" t="s">
        <v>42</v>
      </c>
      <c r="C17" s="9">
        <v>0</v>
      </c>
      <c r="D17" s="9"/>
      <c r="E17" s="9">
        <v>-78241419870</v>
      </c>
      <c r="F17" s="9"/>
      <c r="G17" s="9">
        <v>-12986551438</v>
      </c>
      <c r="H17" s="9"/>
      <c r="I17" s="9">
        <f t="shared" si="0"/>
        <v>-91227971308</v>
      </c>
      <c r="K17" s="14">
        <f t="shared" si="1"/>
        <v>0.42436348258346851</v>
      </c>
      <c r="M17" s="9">
        <v>0</v>
      </c>
      <c r="N17" s="9"/>
      <c r="O17" s="9">
        <v>-128146702885</v>
      </c>
      <c r="P17" s="9"/>
      <c r="Q17" s="9">
        <v>-13370219063</v>
      </c>
      <c r="R17" s="9"/>
      <c r="S17" s="9">
        <f t="shared" si="2"/>
        <v>-141516921948</v>
      </c>
      <c r="U17" s="14">
        <f t="shared" si="3"/>
        <v>0.44380341493914549</v>
      </c>
    </row>
    <row r="18" spans="1:21">
      <c r="A18" s="3" t="s">
        <v>19</v>
      </c>
      <c r="C18" s="9">
        <v>0</v>
      </c>
      <c r="D18" s="9"/>
      <c r="E18" s="9">
        <v>32129877236</v>
      </c>
      <c r="F18" s="9"/>
      <c r="G18" s="9">
        <v>-6522</v>
      </c>
      <c r="H18" s="9"/>
      <c r="I18" s="9">
        <f t="shared" si="0"/>
        <v>32129870714</v>
      </c>
      <c r="K18" s="14">
        <f t="shared" si="1"/>
        <v>-0.14945793089179404</v>
      </c>
      <c r="M18" s="9">
        <v>0</v>
      </c>
      <c r="N18" s="9"/>
      <c r="O18" s="9">
        <v>50499406040</v>
      </c>
      <c r="P18" s="9"/>
      <c r="Q18" s="9">
        <v>-6522</v>
      </c>
      <c r="R18" s="9"/>
      <c r="S18" s="9">
        <f t="shared" si="2"/>
        <v>50499399518</v>
      </c>
      <c r="U18" s="14">
        <f t="shared" si="3"/>
        <v>-0.15836838202783829</v>
      </c>
    </row>
    <row r="19" spans="1:21">
      <c r="A19" s="3" t="s">
        <v>46</v>
      </c>
      <c r="C19" s="9">
        <v>0</v>
      </c>
      <c r="D19" s="9"/>
      <c r="E19" s="9">
        <v>-9347959356</v>
      </c>
      <c r="F19" s="9"/>
      <c r="G19" s="9">
        <v>-5379957986</v>
      </c>
      <c r="H19" s="9"/>
      <c r="I19" s="9">
        <f t="shared" si="0"/>
        <v>-14727917342</v>
      </c>
      <c r="K19" s="14">
        <f t="shared" si="1"/>
        <v>6.8509583243407099E-2</v>
      </c>
      <c r="M19" s="9">
        <v>0</v>
      </c>
      <c r="N19" s="9"/>
      <c r="O19" s="9">
        <v>-16069741994</v>
      </c>
      <c r="P19" s="9"/>
      <c r="Q19" s="9">
        <v>-5655561041</v>
      </c>
      <c r="R19" s="9"/>
      <c r="S19" s="9">
        <f t="shared" si="2"/>
        <v>-21725303035</v>
      </c>
      <c r="U19" s="14">
        <f t="shared" si="3"/>
        <v>6.8131524801420013E-2</v>
      </c>
    </row>
    <row r="20" spans="1:21">
      <c r="A20" s="3" t="s">
        <v>44</v>
      </c>
      <c r="C20" s="9">
        <v>0</v>
      </c>
      <c r="D20" s="9"/>
      <c r="E20" s="9">
        <v>-716090775</v>
      </c>
      <c r="F20" s="9"/>
      <c r="G20" s="9">
        <v>-3737</v>
      </c>
      <c r="H20" s="9"/>
      <c r="I20" s="9">
        <f t="shared" si="0"/>
        <v>-716094512</v>
      </c>
      <c r="K20" s="14">
        <f t="shared" si="1"/>
        <v>3.3310437206289277E-3</v>
      </c>
      <c r="M20" s="9">
        <v>0</v>
      </c>
      <c r="N20" s="9"/>
      <c r="O20" s="9">
        <v>5012632394</v>
      </c>
      <c r="P20" s="9"/>
      <c r="Q20" s="9">
        <v>-22638542</v>
      </c>
      <c r="R20" s="9"/>
      <c r="S20" s="9">
        <f t="shared" si="2"/>
        <v>4989993852</v>
      </c>
      <c r="U20" s="14">
        <f t="shared" si="3"/>
        <v>-1.5648844544941986E-2</v>
      </c>
    </row>
    <row r="21" spans="1:21">
      <c r="A21" s="3" t="s">
        <v>32</v>
      </c>
      <c r="C21" s="9">
        <v>0</v>
      </c>
      <c r="D21" s="9"/>
      <c r="E21" s="9">
        <v>-2104573946</v>
      </c>
      <c r="F21" s="9"/>
      <c r="G21" s="9">
        <v>-2274730784</v>
      </c>
      <c r="H21" s="9"/>
      <c r="I21" s="9">
        <f t="shared" si="0"/>
        <v>-4379304730</v>
      </c>
      <c r="K21" s="14">
        <f t="shared" si="1"/>
        <v>2.0371131571508345E-2</v>
      </c>
      <c r="M21" s="9">
        <v>0</v>
      </c>
      <c r="N21" s="9"/>
      <c r="O21" s="9">
        <v>-8284615486</v>
      </c>
      <c r="P21" s="9"/>
      <c r="Q21" s="9">
        <v>-2880907903</v>
      </c>
      <c r="R21" s="9"/>
      <c r="S21" s="9">
        <f t="shared" si="2"/>
        <v>-11165523389</v>
      </c>
      <c r="U21" s="14">
        <f t="shared" si="3"/>
        <v>3.501558217498478E-2</v>
      </c>
    </row>
    <row r="22" spans="1:21">
      <c r="A22" s="3" t="s">
        <v>148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K22" s="14">
        <f t="shared" si="1"/>
        <v>0</v>
      </c>
      <c r="M22" s="9">
        <v>0</v>
      </c>
      <c r="N22" s="9"/>
      <c r="O22" s="9">
        <v>0</v>
      </c>
      <c r="P22" s="9"/>
      <c r="Q22" s="9">
        <v>-842793599</v>
      </c>
      <c r="R22" s="9"/>
      <c r="S22" s="9">
        <f t="shared" si="2"/>
        <v>-842793599</v>
      </c>
      <c r="U22" s="14">
        <f t="shared" si="3"/>
        <v>2.6430385297843799E-3</v>
      </c>
    </row>
    <row r="23" spans="1:21">
      <c r="A23" s="3" t="s">
        <v>29</v>
      </c>
      <c r="C23" s="9">
        <v>0</v>
      </c>
      <c r="D23" s="9"/>
      <c r="E23" s="9">
        <v>10460817381</v>
      </c>
      <c r="F23" s="9"/>
      <c r="G23" s="9">
        <v>0</v>
      </c>
      <c r="H23" s="9"/>
      <c r="I23" s="9">
        <f t="shared" si="0"/>
        <v>10460817381</v>
      </c>
      <c r="K23" s="14">
        <f t="shared" si="1"/>
        <v>-4.8660392539952878E-2</v>
      </c>
      <c r="M23" s="9">
        <v>0</v>
      </c>
      <c r="N23" s="9"/>
      <c r="O23" s="9">
        <v>8717347819</v>
      </c>
      <c r="P23" s="9"/>
      <c r="Q23" s="9">
        <v>-54106955</v>
      </c>
      <c r="R23" s="9"/>
      <c r="S23" s="9">
        <f t="shared" si="2"/>
        <v>8663240864</v>
      </c>
      <c r="U23" s="14">
        <f t="shared" si="3"/>
        <v>-2.7168311937255853E-2</v>
      </c>
    </row>
    <row r="24" spans="1:21">
      <c r="A24" s="3" t="s">
        <v>15</v>
      </c>
      <c r="C24" s="9">
        <v>0</v>
      </c>
      <c r="D24" s="9"/>
      <c r="E24" s="9">
        <v>959034449</v>
      </c>
      <c r="F24" s="9"/>
      <c r="G24" s="9">
        <v>0</v>
      </c>
      <c r="H24" s="9"/>
      <c r="I24" s="9">
        <f t="shared" si="0"/>
        <v>959034449</v>
      </c>
      <c r="K24" s="14">
        <f t="shared" si="1"/>
        <v>-4.461122974237057E-3</v>
      </c>
      <c r="M24" s="9">
        <v>0</v>
      </c>
      <c r="N24" s="9"/>
      <c r="O24" s="9">
        <v>-5274689471</v>
      </c>
      <c r="P24" s="9"/>
      <c r="Q24" s="9">
        <v>53232923</v>
      </c>
      <c r="R24" s="9"/>
      <c r="S24" s="9">
        <f t="shared" si="2"/>
        <v>-5221456548</v>
      </c>
      <c r="U24" s="14">
        <f t="shared" si="3"/>
        <v>1.6374721941805996E-2</v>
      </c>
    </row>
    <row r="25" spans="1:21">
      <c r="A25" s="3" t="s">
        <v>149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K25" s="14">
        <f t="shared" si="1"/>
        <v>0</v>
      </c>
      <c r="M25" s="9">
        <v>0</v>
      </c>
      <c r="N25" s="9"/>
      <c r="O25" s="9">
        <v>0</v>
      </c>
      <c r="P25" s="9"/>
      <c r="Q25" s="9">
        <v>-421796622</v>
      </c>
      <c r="R25" s="9"/>
      <c r="S25" s="9">
        <f t="shared" si="2"/>
        <v>-421796622</v>
      </c>
      <c r="U25" s="14">
        <f t="shared" si="3"/>
        <v>1.3227731261861398E-3</v>
      </c>
    </row>
    <row r="26" spans="1:21">
      <c r="A26" s="3" t="s">
        <v>36</v>
      </c>
      <c r="C26" s="9">
        <v>0</v>
      </c>
      <c r="D26" s="9"/>
      <c r="E26" s="9">
        <v>-510248101</v>
      </c>
      <c r="F26" s="9"/>
      <c r="G26" s="9">
        <v>0</v>
      </c>
      <c r="H26" s="9"/>
      <c r="I26" s="9">
        <f t="shared" si="0"/>
        <v>-510248101</v>
      </c>
      <c r="K26" s="14">
        <f t="shared" si="1"/>
        <v>2.3735117422585203E-3</v>
      </c>
      <c r="M26" s="9">
        <v>0</v>
      </c>
      <c r="N26" s="9"/>
      <c r="O26" s="9">
        <v>-930452419</v>
      </c>
      <c r="P26" s="9"/>
      <c r="Q26" s="9">
        <v>232201644</v>
      </c>
      <c r="R26" s="9"/>
      <c r="S26" s="9">
        <f t="shared" si="2"/>
        <v>-698250775</v>
      </c>
      <c r="U26" s="14">
        <f t="shared" si="3"/>
        <v>2.1897457502839954E-3</v>
      </c>
    </row>
    <row r="27" spans="1:21">
      <c r="A27" s="3" t="s">
        <v>34</v>
      </c>
      <c r="C27" s="9">
        <v>0</v>
      </c>
      <c r="D27" s="9"/>
      <c r="E27" s="9">
        <v>31915297992</v>
      </c>
      <c r="F27" s="9"/>
      <c r="G27" s="9">
        <v>0</v>
      </c>
      <c r="H27" s="9"/>
      <c r="I27" s="9">
        <f t="shared" si="0"/>
        <v>31915297992</v>
      </c>
      <c r="K27" s="14">
        <f t="shared" si="1"/>
        <v>-0.14845980689243521</v>
      </c>
      <c r="M27" s="9">
        <v>0</v>
      </c>
      <c r="N27" s="9"/>
      <c r="O27" s="9">
        <v>43190762544</v>
      </c>
      <c r="P27" s="9"/>
      <c r="Q27" s="9">
        <v>726735274</v>
      </c>
      <c r="R27" s="9"/>
      <c r="S27" s="9">
        <f t="shared" si="2"/>
        <v>43917497818</v>
      </c>
      <c r="U27" s="14">
        <f t="shared" si="3"/>
        <v>-0.13772724306689405</v>
      </c>
    </row>
    <row r="28" spans="1:21">
      <c r="A28" s="3" t="s">
        <v>40</v>
      </c>
      <c r="C28" s="9">
        <v>0</v>
      </c>
      <c r="D28" s="9"/>
      <c r="E28" s="9">
        <v>-619748432</v>
      </c>
      <c r="F28" s="9"/>
      <c r="G28" s="9">
        <v>0</v>
      </c>
      <c r="H28" s="9"/>
      <c r="I28" s="9">
        <f t="shared" si="0"/>
        <v>-619748432</v>
      </c>
      <c r="K28" s="14">
        <f t="shared" si="1"/>
        <v>2.882872425620857E-3</v>
      </c>
      <c r="M28" s="9">
        <v>0</v>
      </c>
      <c r="N28" s="9"/>
      <c r="O28" s="9">
        <v>-3255460218</v>
      </c>
      <c r="P28" s="9"/>
      <c r="Q28" s="9">
        <v>1476403524</v>
      </c>
      <c r="R28" s="9"/>
      <c r="S28" s="9">
        <f t="shared" si="2"/>
        <v>-1779056694</v>
      </c>
      <c r="U28" s="14">
        <f t="shared" si="3"/>
        <v>5.5792015915783191E-3</v>
      </c>
    </row>
    <row r="29" spans="1:21">
      <c r="A29" s="3" t="s">
        <v>150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K29" s="14">
        <f t="shared" si="1"/>
        <v>0</v>
      </c>
      <c r="M29" s="9">
        <v>0</v>
      </c>
      <c r="N29" s="9"/>
      <c r="O29" s="9">
        <v>0</v>
      </c>
      <c r="P29" s="9"/>
      <c r="Q29" s="9">
        <v>180166000</v>
      </c>
      <c r="R29" s="9"/>
      <c r="S29" s="9">
        <f t="shared" si="2"/>
        <v>180166000</v>
      </c>
      <c r="U29" s="14">
        <f t="shared" si="3"/>
        <v>-5.650086573060608E-4</v>
      </c>
    </row>
    <row r="30" spans="1:21">
      <c r="A30" s="3" t="s">
        <v>151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K30" s="14">
        <f t="shared" si="1"/>
        <v>0</v>
      </c>
      <c r="M30" s="9">
        <v>0</v>
      </c>
      <c r="N30" s="9"/>
      <c r="O30" s="9">
        <v>0</v>
      </c>
      <c r="P30" s="9"/>
      <c r="Q30" s="9">
        <v>-1588392830</v>
      </c>
      <c r="R30" s="9"/>
      <c r="S30" s="9">
        <f t="shared" si="2"/>
        <v>-1588392830</v>
      </c>
      <c r="U30" s="14">
        <f t="shared" si="3"/>
        <v>4.9812711618888918E-3</v>
      </c>
    </row>
    <row r="31" spans="1:21">
      <c r="A31" s="3" t="s">
        <v>152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K31" s="14">
        <f t="shared" si="1"/>
        <v>0</v>
      </c>
      <c r="M31" s="9">
        <v>0</v>
      </c>
      <c r="N31" s="9"/>
      <c r="O31" s="9">
        <v>0</v>
      </c>
      <c r="P31" s="9"/>
      <c r="Q31" s="9">
        <v>-603409533</v>
      </c>
      <c r="R31" s="9"/>
      <c r="S31" s="9">
        <f t="shared" si="2"/>
        <v>-603409533</v>
      </c>
      <c r="U31" s="14">
        <f t="shared" si="3"/>
        <v>1.8923193612890733E-3</v>
      </c>
    </row>
    <row r="32" spans="1:21">
      <c r="A32" s="3" t="s">
        <v>38</v>
      </c>
      <c r="C32" s="9">
        <v>0</v>
      </c>
      <c r="D32" s="9"/>
      <c r="E32" s="9">
        <v>10036232445</v>
      </c>
      <c r="F32" s="9"/>
      <c r="G32" s="9">
        <v>0</v>
      </c>
      <c r="H32" s="9"/>
      <c r="I32" s="9">
        <f t="shared" si="0"/>
        <v>10036232445</v>
      </c>
      <c r="K32" s="14">
        <f t="shared" si="1"/>
        <v>-4.6685358572737617E-2</v>
      </c>
      <c r="M32" s="9">
        <v>0</v>
      </c>
      <c r="N32" s="9"/>
      <c r="O32" s="9">
        <v>9567423315</v>
      </c>
      <c r="P32" s="9"/>
      <c r="Q32" s="9">
        <v>0</v>
      </c>
      <c r="R32" s="9"/>
      <c r="S32" s="9">
        <f t="shared" si="2"/>
        <v>9567423315</v>
      </c>
      <c r="U32" s="14">
        <f t="shared" si="3"/>
        <v>-3.0003868660495602E-2</v>
      </c>
    </row>
    <row r="33" spans="1:21">
      <c r="A33" s="3" t="s">
        <v>72</v>
      </c>
      <c r="C33" s="9">
        <v>0</v>
      </c>
      <c r="D33" s="9"/>
      <c r="E33" s="9">
        <v>5044457427</v>
      </c>
      <c r="F33" s="9"/>
      <c r="G33" s="9">
        <v>0</v>
      </c>
      <c r="H33" s="9"/>
      <c r="I33" s="9">
        <f t="shared" si="0"/>
        <v>5044457427</v>
      </c>
      <c r="K33" s="14">
        <f t="shared" si="1"/>
        <v>-2.346521018469739E-2</v>
      </c>
      <c r="M33" s="9">
        <v>0</v>
      </c>
      <c r="N33" s="9"/>
      <c r="O33" s="9">
        <v>5044457427</v>
      </c>
      <c r="P33" s="9"/>
      <c r="Q33" s="9">
        <v>0</v>
      </c>
      <c r="R33" s="9"/>
      <c r="S33" s="9">
        <f t="shared" si="2"/>
        <v>5044457427</v>
      </c>
      <c r="U33" s="14">
        <f t="shared" si="3"/>
        <v>-1.5819644759093591E-2</v>
      </c>
    </row>
    <row r="34" spans="1:21">
      <c r="A34" s="3" t="s">
        <v>89</v>
      </c>
      <c r="C34" s="9">
        <v>0</v>
      </c>
      <c r="D34" s="9"/>
      <c r="E34" s="9">
        <v>4155673965</v>
      </c>
      <c r="F34" s="9"/>
      <c r="G34" s="9">
        <v>0</v>
      </c>
      <c r="H34" s="9"/>
      <c r="I34" s="9">
        <f t="shared" si="0"/>
        <v>4155673965</v>
      </c>
      <c r="K34" s="14">
        <f t="shared" si="1"/>
        <v>-1.9330872439494926E-2</v>
      </c>
      <c r="M34" s="9">
        <v>0</v>
      </c>
      <c r="N34" s="9"/>
      <c r="O34" s="9">
        <v>4155673965</v>
      </c>
      <c r="P34" s="9"/>
      <c r="Q34" s="9">
        <v>0</v>
      </c>
      <c r="R34" s="9"/>
      <c r="S34" s="9">
        <f t="shared" si="2"/>
        <v>4155673965</v>
      </c>
      <c r="U34" s="14">
        <f t="shared" si="3"/>
        <v>-1.3032379956076085E-2</v>
      </c>
    </row>
    <row r="35" spans="1:21">
      <c r="A35" s="3" t="s">
        <v>91</v>
      </c>
      <c r="C35" s="9">
        <v>0</v>
      </c>
      <c r="D35" s="9"/>
      <c r="E35" s="9">
        <v>-1176977914</v>
      </c>
      <c r="F35" s="9"/>
      <c r="G35" s="9">
        <v>0</v>
      </c>
      <c r="H35" s="9"/>
      <c r="I35" s="9">
        <f t="shared" si="0"/>
        <v>-1176977914</v>
      </c>
      <c r="K35" s="14">
        <f t="shared" si="1"/>
        <v>5.4749265970476168E-3</v>
      </c>
      <c r="M35" s="9">
        <v>0</v>
      </c>
      <c r="N35" s="9"/>
      <c r="O35" s="9">
        <v>-1176977914</v>
      </c>
      <c r="P35" s="9"/>
      <c r="Q35" s="9">
        <v>0</v>
      </c>
      <c r="R35" s="9"/>
      <c r="S35" s="9">
        <f t="shared" si="2"/>
        <v>-1176977914</v>
      </c>
      <c r="U35" s="14">
        <f t="shared" si="3"/>
        <v>3.6910555313878772E-3</v>
      </c>
    </row>
    <row r="36" spans="1:21">
      <c r="A36" s="3" t="s">
        <v>63</v>
      </c>
      <c r="C36" s="9">
        <v>0</v>
      </c>
      <c r="D36" s="9"/>
      <c r="E36" s="9">
        <v>-1300298855</v>
      </c>
      <c r="F36" s="9"/>
      <c r="G36" s="9">
        <v>0</v>
      </c>
      <c r="H36" s="9"/>
      <c r="I36" s="9">
        <f t="shared" si="0"/>
        <v>-1300298855</v>
      </c>
      <c r="K36" s="14">
        <f t="shared" si="1"/>
        <v>6.0485763587149717E-3</v>
      </c>
      <c r="M36" s="9">
        <v>0</v>
      </c>
      <c r="N36" s="9"/>
      <c r="O36" s="9">
        <v>-1300298855</v>
      </c>
      <c r="P36" s="9"/>
      <c r="Q36" s="9">
        <v>0</v>
      </c>
      <c r="R36" s="9"/>
      <c r="S36" s="9">
        <f t="shared" si="2"/>
        <v>-1300298855</v>
      </c>
      <c r="U36" s="14">
        <f t="shared" si="3"/>
        <v>4.0777955338973954E-3</v>
      </c>
    </row>
    <row r="37" spans="1:21">
      <c r="A37" s="3" t="s">
        <v>48</v>
      </c>
      <c r="C37" s="9">
        <v>0</v>
      </c>
      <c r="D37" s="9"/>
      <c r="E37" s="9">
        <v>2997292583</v>
      </c>
      <c r="F37" s="9"/>
      <c r="G37" s="9">
        <v>0</v>
      </c>
      <c r="H37" s="9"/>
      <c r="I37" s="9">
        <f t="shared" si="0"/>
        <v>2997292583</v>
      </c>
      <c r="K37" s="14">
        <f t="shared" si="1"/>
        <v>-1.3942450989611563E-2</v>
      </c>
      <c r="M37" s="9">
        <v>0</v>
      </c>
      <c r="N37" s="9"/>
      <c r="O37" s="9">
        <v>705245314</v>
      </c>
      <c r="P37" s="9"/>
      <c r="Q37" s="9">
        <v>0</v>
      </c>
      <c r="R37" s="9"/>
      <c r="S37" s="9">
        <f t="shared" si="2"/>
        <v>705245314</v>
      </c>
      <c r="U37" s="14">
        <f t="shared" si="3"/>
        <v>-2.2116809383264948E-3</v>
      </c>
    </row>
    <row r="38" spans="1:21">
      <c r="A38" s="3" t="s">
        <v>80</v>
      </c>
      <c r="C38" s="9">
        <v>0</v>
      </c>
      <c r="D38" s="9"/>
      <c r="E38" s="9">
        <v>-829207445</v>
      </c>
      <c r="F38" s="9"/>
      <c r="G38" s="9">
        <v>0</v>
      </c>
      <c r="H38" s="9"/>
      <c r="I38" s="9">
        <f t="shared" si="0"/>
        <v>-829207445</v>
      </c>
      <c r="K38" s="14">
        <f t="shared" si="1"/>
        <v>3.8572090785217567E-3</v>
      </c>
      <c r="M38" s="9">
        <v>0</v>
      </c>
      <c r="N38" s="9"/>
      <c r="O38" s="9">
        <v>-829207445</v>
      </c>
      <c r="P38" s="9"/>
      <c r="Q38" s="9">
        <v>0</v>
      </c>
      <c r="R38" s="9"/>
      <c r="S38" s="9">
        <f t="shared" si="2"/>
        <v>-829207445</v>
      </c>
      <c r="U38" s="14">
        <f t="shared" si="3"/>
        <v>2.600431741436449E-3</v>
      </c>
    </row>
    <row r="39" spans="1:21">
      <c r="A39" s="3" t="s">
        <v>66</v>
      </c>
      <c r="C39" s="9">
        <v>0</v>
      </c>
      <c r="D39" s="9"/>
      <c r="E39" s="9">
        <v>-687503239</v>
      </c>
      <c r="F39" s="9"/>
      <c r="G39" s="9">
        <v>0</v>
      </c>
      <c r="H39" s="9"/>
      <c r="I39" s="9">
        <f t="shared" si="0"/>
        <v>-687503239</v>
      </c>
      <c r="K39" s="14">
        <f t="shared" si="1"/>
        <v>3.1980462198864038E-3</v>
      </c>
      <c r="M39" s="9">
        <v>0</v>
      </c>
      <c r="N39" s="9"/>
      <c r="O39" s="9">
        <v>-687503239</v>
      </c>
      <c r="P39" s="9"/>
      <c r="Q39" s="9">
        <v>0</v>
      </c>
      <c r="R39" s="9"/>
      <c r="S39" s="9">
        <f t="shared" si="2"/>
        <v>-687503239</v>
      </c>
      <c r="U39" s="14">
        <f t="shared" si="3"/>
        <v>2.1560409953096465E-3</v>
      </c>
    </row>
    <row r="40" spans="1:21">
      <c r="A40" s="3" t="s">
        <v>87</v>
      </c>
      <c r="C40" s="9">
        <v>0</v>
      </c>
      <c r="D40" s="9"/>
      <c r="E40" s="9">
        <v>-2624332715</v>
      </c>
      <c r="F40" s="9"/>
      <c r="G40" s="9">
        <v>0</v>
      </c>
      <c r="H40" s="9"/>
      <c r="I40" s="9">
        <f t="shared" si="0"/>
        <v>-2624332715</v>
      </c>
      <c r="K40" s="14">
        <f t="shared" si="1"/>
        <v>1.2207560405297193E-2</v>
      </c>
      <c r="M40" s="9">
        <v>0</v>
      </c>
      <c r="N40" s="9"/>
      <c r="O40" s="9">
        <v>-2624332715</v>
      </c>
      <c r="P40" s="9"/>
      <c r="Q40" s="9">
        <v>0</v>
      </c>
      <c r="R40" s="9"/>
      <c r="S40" s="9">
        <f t="shared" si="2"/>
        <v>-2624332715</v>
      </c>
      <c r="U40" s="14">
        <f t="shared" si="3"/>
        <v>8.230025108103188E-3</v>
      </c>
    </row>
    <row r="41" spans="1:21">
      <c r="A41" s="3" t="s">
        <v>76</v>
      </c>
      <c r="C41" s="9">
        <v>0</v>
      </c>
      <c r="D41" s="9"/>
      <c r="E41" s="9">
        <v>-2354160694</v>
      </c>
      <c r="F41" s="9"/>
      <c r="G41" s="9">
        <v>0</v>
      </c>
      <c r="H41" s="9"/>
      <c r="I41" s="9">
        <f t="shared" si="0"/>
        <v>-2354160694</v>
      </c>
      <c r="K41" s="14">
        <f t="shared" si="1"/>
        <v>1.0950806165513719E-2</v>
      </c>
      <c r="M41" s="9">
        <v>0</v>
      </c>
      <c r="N41" s="9"/>
      <c r="O41" s="9">
        <v>-2354160694</v>
      </c>
      <c r="P41" s="9"/>
      <c r="Q41" s="9">
        <v>0</v>
      </c>
      <c r="R41" s="9"/>
      <c r="S41" s="9">
        <f t="shared" si="2"/>
        <v>-2354160694</v>
      </c>
      <c r="U41" s="14">
        <f t="shared" si="3"/>
        <v>7.382753531740973E-3</v>
      </c>
    </row>
    <row r="42" spans="1:21">
      <c r="A42" s="3" t="s">
        <v>17</v>
      </c>
      <c r="C42" s="9">
        <v>0</v>
      </c>
      <c r="D42" s="9"/>
      <c r="E42" s="9">
        <v>-17892900</v>
      </c>
      <c r="F42" s="9"/>
      <c r="G42" s="9">
        <v>0</v>
      </c>
      <c r="H42" s="9"/>
      <c r="I42" s="9">
        <f t="shared" si="0"/>
        <v>-17892900</v>
      </c>
      <c r="K42" s="14">
        <f t="shared" si="1"/>
        <v>8.3232075082347991E-5</v>
      </c>
      <c r="M42" s="9">
        <v>0</v>
      </c>
      <c r="N42" s="9"/>
      <c r="O42" s="9">
        <v>-554679900</v>
      </c>
      <c r="P42" s="9"/>
      <c r="Q42" s="9">
        <v>0</v>
      </c>
      <c r="R42" s="9"/>
      <c r="S42" s="9">
        <f t="shared" si="2"/>
        <v>-554679900</v>
      </c>
      <c r="U42" s="14">
        <f t="shared" si="3"/>
        <v>1.7395010464441685E-3</v>
      </c>
    </row>
    <row r="43" spans="1:21">
      <c r="A43" s="3" t="s">
        <v>95</v>
      </c>
      <c r="C43" s="9">
        <v>0</v>
      </c>
      <c r="D43" s="9"/>
      <c r="E43" s="9">
        <v>48796257</v>
      </c>
      <c r="F43" s="9"/>
      <c r="G43" s="9">
        <v>0</v>
      </c>
      <c r="H43" s="9"/>
      <c r="I43" s="9">
        <f t="shared" si="0"/>
        <v>48796257</v>
      </c>
      <c r="K43" s="14">
        <f t="shared" si="1"/>
        <v>-2.2698465460386792E-4</v>
      </c>
      <c r="M43" s="9">
        <v>0</v>
      </c>
      <c r="N43" s="9"/>
      <c r="O43" s="9">
        <v>48796257</v>
      </c>
      <c r="P43" s="9"/>
      <c r="Q43" s="9">
        <v>0</v>
      </c>
      <c r="R43" s="9"/>
      <c r="S43" s="9">
        <f t="shared" si="2"/>
        <v>48796257</v>
      </c>
      <c r="U43" s="14">
        <f t="shared" si="3"/>
        <v>-1.5302725069730953E-4</v>
      </c>
    </row>
    <row r="44" spans="1:21">
      <c r="A44" s="3" t="s">
        <v>64</v>
      </c>
      <c r="C44" s="9">
        <v>0</v>
      </c>
      <c r="D44" s="9"/>
      <c r="E44" s="9">
        <v>-3994047236</v>
      </c>
      <c r="F44" s="9"/>
      <c r="G44" s="9">
        <v>0</v>
      </c>
      <c r="H44" s="9"/>
      <c r="I44" s="9">
        <f t="shared" si="0"/>
        <v>-3994047236</v>
      </c>
      <c r="K44" s="14">
        <f t="shared" si="1"/>
        <v>1.8579036345656458E-2</v>
      </c>
      <c r="M44" s="9">
        <v>0</v>
      </c>
      <c r="N44" s="9"/>
      <c r="O44" s="9">
        <v>-3994047236</v>
      </c>
      <c r="P44" s="9"/>
      <c r="Q44" s="9">
        <v>0</v>
      </c>
      <c r="R44" s="9"/>
      <c r="S44" s="9">
        <f t="shared" si="2"/>
        <v>-3994047236</v>
      </c>
      <c r="U44" s="14">
        <f t="shared" si="3"/>
        <v>1.2525511284200921E-2</v>
      </c>
    </row>
    <row r="45" spans="1:21">
      <c r="A45" s="3" t="s">
        <v>85</v>
      </c>
      <c r="C45" s="9">
        <v>0</v>
      </c>
      <c r="D45" s="9"/>
      <c r="E45" s="9">
        <v>-64531141578</v>
      </c>
      <c r="F45" s="9"/>
      <c r="G45" s="9">
        <v>0</v>
      </c>
      <c r="H45" s="9"/>
      <c r="I45" s="9">
        <f t="shared" si="0"/>
        <v>-64531141578</v>
      </c>
      <c r="K45" s="14">
        <f t="shared" si="1"/>
        <v>0.30017832888853813</v>
      </c>
      <c r="M45" s="9">
        <v>0</v>
      </c>
      <c r="N45" s="9"/>
      <c r="O45" s="9">
        <v>-64531141578</v>
      </c>
      <c r="P45" s="9"/>
      <c r="Q45" s="9">
        <v>0</v>
      </c>
      <c r="R45" s="9"/>
      <c r="S45" s="9">
        <f t="shared" si="2"/>
        <v>-64531141578</v>
      </c>
      <c r="U45" s="14">
        <f t="shared" si="3"/>
        <v>0.20237255451868327</v>
      </c>
    </row>
    <row r="46" spans="1:21">
      <c r="A46" s="3" t="s">
        <v>23</v>
      </c>
      <c r="C46" s="9">
        <v>0</v>
      </c>
      <c r="D46" s="9"/>
      <c r="E46" s="9">
        <v>-5079034934</v>
      </c>
      <c r="F46" s="9"/>
      <c r="G46" s="9">
        <v>0</v>
      </c>
      <c r="H46" s="9"/>
      <c r="I46" s="9">
        <f t="shared" si="0"/>
        <v>-5079034934</v>
      </c>
      <c r="K46" s="14">
        <f t="shared" si="1"/>
        <v>2.3626053740453273E-2</v>
      </c>
      <c r="M46" s="9">
        <v>0</v>
      </c>
      <c r="N46" s="9"/>
      <c r="O46" s="9">
        <v>-11699919761</v>
      </c>
      <c r="P46" s="9"/>
      <c r="Q46" s="9">
        <v>0</v>
      </c>
      <c r="R46" s="9"/>
      <c r="S46" s="9">
        <f t="shared" si="2"/>
        <v>-11699919761</v>
      </c>
      <c r="U46" s="14">
        <f t="shared" si="3"/>
        <v>3.6691473167807784E-2</v>
      </c>
    </row>
    <row r="47" spans="1:21">
      <c r="A47" s="3" t="s">
        <v>82</v>
      </c>
      <c r="C47" s="9">
        <v>0</v>
      </c>
      <c r="D47" s="9"/>
      <c r="E47" s="9">
        <v>-5861099012</v>
      </c>
      <c r="F47" s="9"/>
      <c r="G47" s="9">
        <v>0</v>
      </c>
      <c r="H47" s="9"/>
      <c r="I47" s="9">
        <f t="shared" si="0"/>
        <v>-5861099012</v>
      </c>
      <c r="K47" s="14">
        <f t="shared" si="1"/>
        <v>2.7263966882498623E-2</v>
      </c>
      <c r="M47" s="9">
        <v>0</v>
      </c>
      <c r="N47" s="9"/>
      <c r="O47" s="9">
        <v>-5861099012</v>
      </c>
      <c r="P47" s="9"/>
      <c r="Q47" s="9">
        <v>0</v>
      </c>
      <c r="R47" s="9"/>
      <c r="S47" s="9">
        <f t="shared" si="2"/>
        <v>-5861099012</v>
      </c>
      <c r="U47" s="14">
        <f t="shared" si="3"/>
        <v>1.838066939993117E-2</v>
      </c>
    </row>
    <row r="48" spans="1:21">
      <c r="A48" s="3" t="s">
        <v>105</v>
      </c>
      <c r="C48" s="9">
        <v>0</v>
      </c>
      <c r="D48" s="9"/>
      <c r="E48" s="9">
        <v>-1543028890</v>
      </c>
      <c r="F48" s="9"/>
      <c r="G48" s="9">
        <v>0</v>
      </c>
      <c r="H48" s="9"/>
      <c r="I48" s="9">
        <f t="shared" si="0"/>
        <v>-1543028890</v>
      </c>
      <c r="K48" s="14">
        <f t="shared" si="1"/>
        <v>7.1776792150356882E-3</v>
      </c>
      <c r="M48" s="9">
        <v>0</v>
      </c>
      <c r="N48" s="9"/>
      <c r="O48" s="9">
        <v>-1543028890</v>
      </c>
      <c r="P48" s="9"/>
      <c r="Q48" s="9">
        <v>0</v>
      </c>
      <c r="R48" s="9"/>
      <c r="S48" s="9">
        <f t="shared" si="2"/>
        <v>-1543028890</v>
      </c>
      <c r="U48" s="14">
        <f t="shared" si="3"/>
        <v>4.8390078112594019E-3</v>
      </c>
    </row>
    <row r="49" spans="1:21">
      <c r="A49" s="3" t="s">
        <v>52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0"/>
        <v>0</v>
      </c>
      <c r="K49" s="14">
        <f t="shared" si="1"/>
        <v>0</v>
      </c>
      <c r="M49" s="9">
        <v>0</v>
      </c>
      <c r="N49" s="9"/>
      <c r="O49" s="9">
        <v>-1401221250</v>
      </c>
      <c r="P49" s="9"/>
      <c r="Q49" s="9">
        <v>0</v>
      </c>
      <c r="R49" s="9"/>
      <c r="S49" s="9">
        <f t="shared" si="2"/>
        <v>-1401221250</v>
      </c>
      <c r="U49" s="14">
        <f t="shared" si="3"/>
        <v>4.3942926914690905E-3</v>
      </c>
    </row>
    <row r="50" spans="1:21">
      <c r="A50" s="3" t="s">
        <v>78</v>
      </c>
      <c r="C50" s="9">
        <v>0</v>
      </c>
      <c r="D50" s="9"/>
      <c r="E50" s="9">
        <v>830331852</v>
      </c>
      <c r="F50" s="9"/>
      <c r="G50" s="9">
        <v>0</v>
      </c>
      <c r="H50" s="9"/>
      <c r="I50" s="9">
        <f t="shared" si="0"/>
        <v>830331852</v>
      </c>
      <c r="K50" s="14">
        <f t="shared" si="1"/>
        <v>-3.8624394619613954E-3</v>
      </c>
      <c r="M50" s="9">
        <v>0</v>
      </c>
      <c r="N50" s="9"/>
      <c r="O50" s="9">
        <v>830331852</v>
      </c>
      <c r="P50" s="9"/>
      <c r="Q50" s="9">
        <v>0</v>
      </c>
      <c r="R50" s="9"/>
      <c r="S50" s="9">
        <f t="shared" si="2"/>
        <v>830331852</v>
      </c>
      <c r="U50" s="14">
        <f t="shared" si="3"/>
        <v>-2.603957932223476E-3</v>
      </c>
    </row>
    <row r="51" spans="1:21">
      <c r="A51" s="3" t="s">
        <v>70</v>
      </c>
      <c r="C51" s="9">
        <v>0</v>
      </c>
      <c r="D51" s="9"/>
      <c r="E51" s="9">
        <v>-11917369217</v>
      </c>
      <c r="F51" s="9"/>
      <c r="G51" s="9">
        <v>0</v>
      </c>
      <c r="H51" s="9"/>
      <c r="I51" s="9">
        <f t="shared" si="0"/>
        <v>-11917369217</v>
      </c>
      <c r="K51" s="14">
        <f t="shared" si="1"/>
        <v>5.5435808027396713E-2</v>
      </c>
      <c r="M51" s="9">
        <v>0</v>
      </c>
      <c r="N51" s="9"/>
      <c r="O51" s="9">
        <v>-11917369217</v>
      </c>
      <c r="P51" s="9"/>
      <c r="Q51" s="9">
        <v>0</v>
      </c>
      <c r="R51" s="9"/>
      <c r="S51" s="9">
        <f t="shared" si="2"/>
        <v>-11917369217</v>
      </c>
      <c r="U51" s="14">
        <f t="shared" si="3"/>
        <v>3.7373404415471018E-2</v>
      </c>
    </row>
    <row r="52" spans="1:21">
      <c r="A52" s="3" t="s">
        <v>104</v>
      </c>
      <c r="C52" s="9">
        <v>0</v>
      </c>
      <c r="D52" s="9"/>
      <c r="E52" s="9">
        <v>-17375484420</v>
      </c>
      <c r="F52" s="9"/>
      <c r="G52" s="9">
        <v>0</v>
      </c>
      <c r="H52" s="9"/>
      <c r="I52" s="9">
        <f t="shared" si="0"/>
        <v>-17375484420</v>
      </c>
      <c r="K52" s="14">
        <f t="shared" si="1"/>
        <v>8.0825222509353298E-2</v>
      </c>
      <c r="M52" s="9">
        <v>0</v>
      </c>
      <c r="N52" s="9"/>
      <c r="O52" s="9">
        <v>-17375484420</v>
      </c>
      <c r="P52" s="9"/>
      <c r="Q52" s="9">
        <v>0</v>
      </c>
      <c r="R52" s="9"/>
      <c r="S52" s="9">
        <f t="shared" si="2"/>
        <v>-17375484420</v>
      </c>
      <c r="U52" s="14">
        <f t="shared" si="3"/>
        <v>5.449029851462861E-2</v>
      </c>
    </row>
    <row r="53" spans="1:21">
      <c r="A53" s="3" t="s">
        <v>107</v>
      </c>
      <c r="C53" s="9">
        <v>0</v>
      </c>
      <c r="D53" s="9"/>
      <c r="E53" s="9">
        <v>-27557570000</v>
      </c>
      <c r="F53" s="9"/>
      <c r="G53" s="9">
        <v>0</v>
      </c>
      <c r="H53" s="9"/>
      <c r="I53" s="9">
        <f t="shared" si="0"/>
        <v>-27557570000</v>
      </c>
      <c r="K53" s="14">
        <f t="shared" si="1"/>
        <v>0.12818904343773566</v>
      </c>
      <c r="M53" s="9">
        <v>0</v>
      </c>
      <c r="N53" s="9"/>
      <c r="O53" s="9">
        <v>-27557570000</v>
      </c>
      <c r="P53" s="9"/>
      <c r="Q53" s="9">
        <v>0</v>
      </c>
      <c r="R53" s="9"/>
      <c r="S53" s="9">
        <f t="shared" si="2"/>
        <v>-27557570000</v>
      </c>
      <c r="U53" s="14">
        <f t="shared" si="3"/>
        <v>8.6421775608704093E-2</v>
      </c>
    </row>
    <row r="54" spans="1:21">
      <c r="A54" s="3" t="s">
        <v>101</v>
      </c>
      <c r="C54" s="9">
        <v>0</v>
      </c>
      <c r="D54" s="9"/>
      <c r="E54" s="9">
        <v>8224782400</v>
      </c>
      <c r="F54" s="9"/>
      <c r="G54" s="9">
        <v>0</v>
      </c>
      <c r="H54" s="9"/>
      <c r="I54" s="9">
        <f t="shared" si="0"/>
        <v>8224782400</v>
      </c>
      <c r="K54" s="14">
        <f t="shared" si="1"/>
        <v>-3.8259069589209924E-2</v>
      </c>
      <c r="M54" s="9">
        <v>0</v>
      </c>
      <c r="N54" s="9"/>
      <c r="O54" s="9">
        <v>8224782400</v>
      </c>
      <c r="P54" s="9"/>
      <c r="Q54" s="9">
        <v>0</v>
      </c>
      <c r="R54" s="9"/>
      <c r="S54" s="9">
        <f t="shared" si="2"/>
        <v>8224782400</v>
      </c>
      <c r="U54" s="14">
        <f t="shared" si="3"/>
        <v>-2.5793286527194478E-2</v>
      </c>
    </row>
    <row r="55" spans="1:21">
      <c r="A55" s="3" t="s">
        <v>68</v>
      </c>
      <c r="C55" s="9">
        <v>0</v>
      </c>
      <c r="D55" s="9"/>
      <c r="E55" s="9">
        <v>-1559372829</v>
      </c>
      <c r="F55" s="9"/>
      <c r="G55" s="9">
        <v>0</v>
      </c>
      <c r="H55" s="9"/>
      <c r="I55" s="9">
        <f t="shared" si="0"/>
        <v>-1559372829</v>
      </c>
      <c r="K55" s="14">
        <f t="shared" si="1"/>
        <v>7.2537060166156068E-3</v>
      </c>
      <c r="M55" s="9">
        <v>0</v>
      </c>
      <c r="N55" s="9"/>
      <c r="O55" s="9">
        <v>-1559372829</v>
      </c>
      <c r="P55" s="9"/>
      <c r="Q55" s="9">
        <v>0</v>
      </c>
      <c r="R55" s="9"/>
      <c r="S55" s="9">
        <f t="shared" si="2"/>
        <v>-1559372829</v>
      </c>
      <c r="U55" s="14">
        <f t="shared" si="3"/>
        <v>4.890263137067169E-3</v>
      </c>
    </row>
    <row r="56" spans="1:21">
      <c r="A56" s="3" t="s">
        <v>58</v>
      </c>
      <c r="C56" s="9">
        <v>0</v>
      </c>
      <c r="D56" s="9"/>
      <c r="E56" s="9">
        <v>-5020449525</v>
      </c>
      <c r="F56" s="9"/>
      <c r="G56" s="9">
        <v>0</v>
      </c>
      <c r="H56" s="9"/>
      <c r="I56" s="9">
        <f t="shared" si="0"/>
        <v>-5020449525</v>
      </c>
      <c r="K56" s="14">
        <f t="shared" si="1"/>
        <v>2.3353533066855472E-2</v>
      </c>
      <c r="M56" s="9">
        <v>0</v>
      </c>
      <c r="N56" s="9"/>
      <c r="O56" s="9">
        <v>31179458761</v>
      </c>
      <c r="P56" s="9"/>
      <c r="Q56" s="9">
        <v>0</v>
      </c>
      <c r="R56" s="9"/>
      <c r="S56" s="9">
        <f t="shared" si="2"/>
        <v>31179458761</v>
      </c>
      <c r="U56" s="14">
        <f t="shared" si="3"/>
        <v>-9.7780181222218973E-2</v>
      </c>
    </row>
    <row r="57" spans="1:21">
      <c r="A57" s="3" t="s">
        <v>103</v>
      </c>
      <c r="C57" s="9">
        <v>0</v>
      </c>
      <c r="D57" s="9"/>
      <c r="E57" s="9">
        <v>-15688898400</v>
      </c>
      <c r="F57" s="9"/>
      <c r="G57" s="9">
        <v>0</v>
      </c>
      <c r="H57" s="9"/>
      <c r="I57" s="9">
        <f t="shared" si="0"/>
        <v>-15688898400</v>
      </c>
      <c r="K57" s="14">
        <f t="shared" si="1"/>
        <v>7.297976122306217E-2</v>
      </c>
      <c r="M57" s="9">
        <v>0</v>
      </c>
      <c r="N57" s="9"/>
      <c r="O57" s="9">
        <v>-15688898400</v>
      </c>
      <c r="P57" s="9"/>
      <c r="Q57" s="9">
        <v>0</v>
      </c>
      <c r="R57" s="9"/>
      <c r="S57" s="9">
        <f t="shared" si="2"/>
        <v>-15688898400</v>
      </c>
      <c r="U57" s="14">
        <f t="shared" si="3"/>
        <v>4.9201089104465912E-2</v>
      </c>
    </row>
    <row r="58" spans="1:21">
      <c r="A58" s="3" t="s">
        <v>109</v>
      </c>
      <c r="C58" s="9">
        <v>0</v>
      </c>
      <c r="D58" s="9"/>
      <c r="E58" s="9">
        <v>59198333372</v>
      </c>
      <c r="F58" s="9"/>
      <c r="G58" s="9">
        <v>0</v>
      </c>
      <c r="H58" s="9"/>
      <c r="I58" s="9">
        <f t="shared" si="0"/>
        <v>59198333372</v>
      </c>
      <c r="K58" s="14">
        <f t="shared" si="1"/>
        <v>-0.27537180266855404</v>
      </c>
      <c r="M58" s="9">
        <v>0</v>
      </c>
      <c r="N58" s="9"/>
      <c r="O58" s="9">
        <v>59198333372</v>
      </c>
      <c r="P58" s="9"/>
      <c r="Q58" s="9">
        <v>0</v>
      </c>
      <c r="R58" s="9"/>
      <c r="S58" s="9">
        <f t="shared" si="2"/>
        <v>59198333372</v>
      </c>
      <c r="U58" s="14">
        <f t="shared" si="3"/>
        <v>-0.1856486287827353</v>
      </c>
    </row>
    <row r="59" spans="1:21">
      <c r="A59" s="3" t="s">
        <v>93</v>
      </c>
      <c r="C59" s="9">
        <v>0</v>
      </c>
      <c r="D59" s="9"/>
      <c r="E59" s="9">
        <v>656355694</v>
      </c>
      <c r="F59" s="9"/>
      <c r="G59" s="9">
        <v>0</v>
      </c>
      <c r="H59" s="9"/>
      <c r="I59" s="9">
        <f t="shared" si="0"/>
        <v>656355694</v>
      </c>
      <c r="K59" s="14">
        <f t="shared" si="1"/>
        <v>-3.0531577555194863E-3</v>
      </c>
      <c r="M59" s="9">
        <v>0</v>
      </c>
      <c r="N59" s="9"/>
      <c r="O59" s="9">
        <v>656355693</v>
      </c>
      <c r="P59" s="9"/>
      <c r="Q59" s="9">
        <v>0</v>
      </c>
      <c r="R59" s="9"/>
      <c r="S59" s="9">
        <f t="shared" si="2"/>
        <v>656355693</v>
      </c>
      <c r="U59" s="14">
        <f t="shared" si="3"/>
        <v>-2.0583608939373633E-3</v>
      </c>
    </row>
    <row r="60" spans="1:21">
      <c r="A60" s="3" t="s">
        <v>50</v>
      </c>
      <c r="C60" s="9">
        <v>0</v>
      </c>
      <c r="D60" s="9"/>
      <c r="E60" s="9">
        <v>-497025000</v>
      </c>
      <c r="F60" s="9"/>
      <c r="G60" s="9">
        <v>0</v>
      </c>
      <c r="H60" s="9"/>
      <c r="I60" s="9">
        <f t="shared" si="0"/>
        <v>-497025000</v>
      </c>
      <c r="K60" s="14">
        <f t="shared" si="1"/>
        <v>2.3120020856207775E-3</v>
      </c>
      <c r="M60" s="9">
        <v>0</v>
      </c>
      <c r="N60" s="9"/>
      <c r="O60" s="9">
        <v>1827815000</v>
      </c>
      <c r="P60" s="9"/>
      <c r="Q60" s="9">
        <v>0</v>
      </c>
      <c r="R60" s="9"/>
      <c r="S60" s="9">
        <f t="shared" si="2"/>
        <v>1827815000</v>
      </c>
      <c r="U60" s="14">
        <f t="shared" si="3"/>
        <v>-5.732109826237345E-3</v>
      </c>
    </row>
    <row r="61" spans="1:21">
      <c r="A61" s="3" t="s">
        <v>84</v>
      </c>
      <c r="C61" s="9">
        <v>0</v>
      </c>
      <c r="D61" s="9"/>
      <c r="E61" s="9">
        <v>-2648703873</v>
      </c>
      <c r="F61" s="9"/>
      <c r="G61" s="9">
        <v>0</v>
      </c>
      <c r="H61" s="9"/>
      <c r="I61" s="9">
        <f t="shared" si="0"/>
        <v>-2648703873</v>
      </c>
      <c r="K61" s="14">
        <f t="shared" si="1"/>
        <v>1.232092727441845E-2</v>
      </c>
      <c r="M61" s="9">
        <v>0</v>
      </c>
      <c r="N61" s="9"/>
      <c r="O61" s="9">
        <v>-2648703873</v>
      </c>
      <c r="P61" s="9"/>
      <c r="Q61" s="9">
        <v>0</v>
      </c>
      <c r="R61" s="9"/>
      <c r="S61" s="9">
        <f t="shared" si="2"/>
        <v>-2648703873</v>
      </c>
      <c r="U61" s="14">
        <f t="shared" si="3"/>
        <v>8.3064541527540867E-3</v>
      </c>
    </row>
    <row r="62" spans="1:21">
      <c r="A62" s="3" t="s">
        <v>97</v>
      </c>
      <c r="C62" s="9">
        <v>0</v>
      </c>
      <c r="D62" s="9"/>
      <c r="E62" s="9">
        <v>-7013650806</v>
      </c>
      <c r="F62" s="9"/>
      <c r="G62" s="9">
        <v>0</v>
      </c>
      <c r="H62" s="9"/>
      <c r="I62" s="9">
        <f t="shared" si="0"/>
        <v>-7013650806</v>
      </c>
      <c r="K62" s="14">
        <f t="shared" si="1"/>
        <v>3.2625270944696638E-2</v>
      </c>
      <c r="M62" s="9">
        <v>0</v>
      </c>
      <c r="N62" s="9"/>
      <c r="O62" s="9">
        <v>-7013650806</v>
      </c>
      <c r="P62" s="9"/>
      <c r="Q62" s="9">
        <v>0</v>
      </c>
      <c r="R62" s="9"/>
      <c r="S62" s="9">
        <f>M62+O62+Q62</f>
        <v>-7013650806</v>
      </c>
      <c r="U62" s="14">
        <f t="shared" si="3"/>
        <v>2.1995123523370842E-2</v>
      </c>
    </row>
    <row r="63" spans="1:21">
      <c r="A63" s="3" t="s">
        <v>56</v>
      </c>
      <c r="C63" s="9">
        <v>0</v>
      </c>
      <c r="D63" s="9"/>
      <c r="E63" s="9">
        <v>3816424853</v>
      </c>
      <c r="F63" s="9"/>
      <c r="G63" s="9">
        <v>0</v>
      </c>
      <c r="H63" s="9"/>
      <c r="I63" s="9">
        <f t="shared" si="0"/>
        <v>3816424853</v>
      </c>
      <c r="K63" s="14">
        <f t="shared" si="1"/>
        <v>-1.7752793561191024E-2</v>
      </c>
      <c r="M63" s="9">
        <v>0</v>
      </c>
      <c r="N63" s="9"/>
      <c r="O63" s="9">
        <v>3731842430</v>
      </c>
      <c r="P63" s="9"/>
      <c r="Q63" s="9">
        <v>0</v>
      </c>
      <c r="R63" s="9"/>
      <c r="S63" s="9">
        <f t="shared" si="2"/>
        <v>3731842430</v>
      </c>
      <c r="U63" s="14">
        <f t="shared" si="3"/>
        <v>-1.1703225251446372E-2</v>
      </c>
    </row>
    <row r="64" spans="1:21">
      <c r="A64" s="3" t="s">
        <v>74</v>
      </c>
      <c r="C64" s="9">
        <v>0</v>
      </c>
      <c r="D64" s="9"/>
      <c r="E64" s="9">
        <v>-10557689530</v>
      </c>
      <c r="F64" s="9"/>
      <c r="G64" s="9">
        <v>0</v>
      </c>
      <c r="H64" s="9"/>
      <c r="I64" s="9">
        <f t="shared" si="0"/>
        <v>-10557689530</v>
      </c>
      <c r="K64" s="14">
        <f t="shared" si="1"/>
        <v>4.9111010940489204E-2</v>
      </c>
      <c r="M64" s="9">
        <v>0</v>
      </c>
      <c r="N64" s="9"/>
      <c r="O64" s="9">
        <v>-10557689530</v>
      </c>
      <c r="P64" s="9"/>
      <c r="Q64" s="9">
        <v>0</v>
      </c>
      <c r="R64" s="9"/>
      <c r="S64" s="9">
        <f t="shared" si="2"/>
        <v>-10557689530</v>
      </c>
      <c r="U64" s="14">
        <f t="shared" si="3"/>
        <v>3.3109387928907538E-2</v>
      </c>
    </row>
    <row r="65" spans="1:21">
      <c r="A65" s="3" t="s">
        <v>111</v>
      </c>
      <c r="C65" s="12">
        <f>SUM(C8:C64)</f>
        <v>0</v>
      </c>
      <c r="D65" s="9"/>
      <c r="E65" s="12">
        <f>SUM(E8:E64)</f>
        <v>-145846578382</v>
      </c>
      <c r="F65" s="9"/>
      <c r="G65" s="12">
        <f>SUM(G8:G64)</f>
        <v>-69129438764</v>
      </c>
      <c r="H65" s="9"/>
      <c r="I65" s="12">
        <f>SUM(I8:I64)</f>
        <v>-214976017146</v>
      </c>
      <c r="K65" s="15">
        <f>SUM(K8:K64)</f>
        <v>1.0000000000000002</v>
      </c>
      <c r="M65" s="12">
        <f>SUM(M8:M64)</f>
        <v>0</v>
      </c>
      <c r="N65" s="9"/>
      <c r="O65" s="12">
        <f>SUM(O8:O64)</f>
        <v>-244564689088</v>
      </c>
      <c r="P65" s="9"/>
      <c r="Q65" s="12">
        <f>SUM(Q8:Q64)</f>
        <v>-74308301034</v>
      </c>
      <c r="R65" s="9"/>
      <c r="S65" s="12">
        <f>SUM(S8:S64)</f>
        <v>-318872990122</v>
      </c>
      <c r="U65" s="15">
        <f>SUM(U8:U64)</f>
        <v>0.99999999999999967</v>
      </c>
    </row>
    <row r="66" spans="1:21">
      <c r="E66" s="13"/>
      <c r="G66" s="13"/>
      <c r="O66" s="13"/>
      <c r="Q66" s="1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19"/>
  <sheetViews>
    <sheetView rightToLeft="1" workbookViewId="0">
      <selection activeCell="K11" sqref="K11"/>
    </sheetView>
  </sheetViews>
  <sheetFormatPr defaultRowHeight="24"/>
  <cols>
    <col min="1" max="1" width="23.57031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6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6" ht="24.75">
      <c r="A3" s="1" t="s">
        <v>135</v>
      </c>
      <c r="B3" s="1" t="s">
        <v>135</v>
      </c>
      <c r="C3" s="1" t="s">
        <v>135</v>
      </c>
      <c r="D3" s="1" t="s">
        <v>135</v>
      </c>
      <c r="E3" s="1" t="s">
        <v>135</v>
      </c>
      <c r="F3" s="1" t="s">
        <v>135</v>
      </c>
      <c r="G3" s="1" t="s">
        <v>135</v>
      </c>
      <c r="H3" s="1" t="s">
        <v>135</v>
      </c>
      <c r="I3" s="1" t="s">
        <v>135</v>
      </c>
      <c r="J3" s="1" t="s">
        <v>135</v>
      </c>
      <c r="K3" s="1" t="s">
        <v>135</v>
      </c>
    </row>
    <row r="4" spans="1:16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6" ht="24.75">
      <c r="A6" s="2" t="s">
        <v>157</v>
      </c>
      <c r="B6" s="2" t="s">
        <v>157</v>
      </c>
      <c r="C6" s="2" t="s">
        <v>157</v>
      </c>
      <c r="E6" s="2" t="s">
        <v>137</v>
      </c>
      <c r="F6" s="2" t="s">
        <v>137</v>
      </c>
      <c r="G6" s="2" t="s">
        <v>137</v>
      </c>
      <c r="I6" s="2" t="s">
        <v>138</v>
      </c>
      <c r="J6" s="2" t="s">
        <v>138</v>
      </c>
      <c r="K6" s="2" t="s">
        <v>138</v>
      </c>
    </row>
    <row r="7" spans="1:16" ht="25.5" thickBot="1">
      <c r="A7" s="2" t="s">
        <v>158</v>
      </c>
      <c r="C7" s="2" t="s">
        <v>118</v>
      </c>
      <c r="E7" s="2" t="s">
        <v>159</v>
      </c>
      <c r="G7" s="2" t="s">
        <v>160</v>
      </c>
      <c r="I7" s="2" t="s">
        <v>159</v>
      </c>
      <c r="K7" s="2" t="s">
        <v>160</v>
      </c>
    </row>
    <row r="8" spans="1:16">
      <c r="A8" s="3" t="s">
        <v>124</v>
      </c>
      <c r="C8" s="3" t="s">
        <v>125</v>
      </c>
      <c r="E8" s="5">
        <v>17055320</v>
      </c>
      <c r="F8" s="6"/>
      <c r="G8" s="14">
        <f>E8/$E$11</f>
        <v>3.2912527961227495E-4</v>
      </c>
      <c r="H8" s="6"/>
      <c r="I8" s="5">
        <v>40584071</v>
      </c>
      <c r="J8" s="6"/>
      <c r="K8" s="14">
        <f>I8/$I$11</f>
        <v>7.828162508606674E-4</v>
      </c>
      <c r="L8" s="6"/>
      <c r="M8" s="6"/>
      <c r="N8" s="6"/>
      <c r="O8" s="6"/>
      <c r="P8" s="6"/>
    </row>
    <row r="9" spans="1:16">
      <c r="A9" s="3" t="s">
        <v>124</v>
      </c>
      <c r="C9" s="3" t="s">
        <v>131</v>
      </c>
      <c r="E9" s="5">
        <v>51803088499</v>
      </c>
      <c r="F9" s="6"/>
      <c r="G9" s="14">
        <f t="shared" ref="G9:G10" si="0">E9/$E$11</f>
        <v>0.99967083508329357</v>
      </c>
      <c r="H9" s="6"/>
      <c r="I9" s="5">
        <v>51803088499</v>
      </c>
      <c r="J9" s="6"/>
      <c r="K9" s="14">
        <f t="shared" ref="K9:K10" si="1">I9/$I$11</f>
        <v>0.99921714413003415</v>
      </c>
      <c r="L9" s="6"/>
      <c r="M9" s="6"/>
      <c r="N9" s="6"/>
      <c r="O9" s="6"/>
      <c r="P9" s="6"/>
    </row>
    <row r="10" spans="1:16" ht="24.75" thickBot="1">
      <c r="A10" s="3" t="s">
        <v>129</v>
      </c>
      <c r="C10" s="3" t="s">
        <v>133</v>
      </c>
      <c r="E10" s="5">
        <v>2054</v>
      </c>
      <c r="F10" s="6"/>
      <c r="G10" s="14">
        <f t="shared" si="0"/>
        <v>3.963709413388976E-8</v>
      </c>
      <c r="H10" s="6"/>
      <c r="I10" s="5">
        <v>2054</v>
      </c>
      <c r="J10" s="6"/>
      <c r="K10" s="14">
        <f t="shared" si="1"/>
        <v>3.9619105221548888E-8</v>
      </c>
      <c r="L10" s="6"/>
      <c r="M10" s="6"/>
      <c r="N10" s="6"/>
      <c r="O10" s="6"/>
      <c r="P10" s="6"/>
    </row>
    <row r="11" spans="1:16" ht="24.75" thickBot="1">
      <c r="A11" s="3" t="s">
        <v>111</v>
      </c>
      <c r="C11" s="3" t="s">
        <v>111</v>
      </c>
      <c r="E11" s="7">
        <f>SUM(E8:E10)</f>
        <v>51820145873</v>
      </c>
      <c r="F11" s="6"/>
      <c r="G11" s="16">
        <f>SUM(G8:G10)</f>
        <v>1</v>
      </c>
      <c r="H11" s="6"/>
      <c r="I11" s="7">
        <f>SUM(I8:I10)</f>
        <v>51843674624</v>
      </c>
      <c r="J11" s="6"/>
      <c r="K11" s="16">
        <f>SUM(K8:K10)</f>
        <v>1</v>
      </c>
      <c r="L11" s="6"/>
      <c r="M11" s="6"/>
      <c r="N11" s="6"/>
      <c r="O11" s="6"/>
      <c r="P11" s="6"/>
    </row>
    <row r="12" spans="1:16" ht="24.75" thickTop="1"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5:16"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5:16"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5:16"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1"/>
  <sheetViews>
    <sheetView rightToLeft="1" workbookViewId="0">
      <selection activeCell="C8" sqref="C8:H11"/>
    </sheetView>
  </sheetViews>
  <sheetFormatPr defaultRowHeight="24"/>
  <cols>
    <col min="1" max="1" width="37.42578125" style="3" bestFit="1" customWidth="1"/>
    <col min="2" max="2" width="1" style="3" customWidth="1"/>
    <col min="3" max="3" width="16" style="3" customWidth="1"/>
    <col min="4" max="4" width="1" style="3" customWidth="1"/>
    <col min="5" max="5" width="21.4257812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8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8" ht="24.75">
      <c r="A3" s="1" t="s">
        <v>135</v>
      </c>
      <c r="B3" s="1" t="s">
        <v>135</v>
      </c>
      <c r="C3" s="1" t="s">
        <v>135</v>
      </c>
      <c r="D3" s="1" t="s">
        <v>135</v>
      </c>
      <c r="E3" s="1" t="s">
        <v>135</v>
      </c>
    </row>
    <row r="4" spans="1:8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8" ht="24.75">
      <c r="C5" s="18" t="s">
        <v>137</v>
      </c>
      <c r="E5" s="4" t="s">
        <v>165</v>
      </c>
    </row>
    <row r="6" spans="1:8" ht="25.5" thickBot="1">
      <c r="A6" s="2" t="s">
        <v>161</v>
      </c>
      <c r="C6" s="2"/>
      <c r="E6" s="17" t="s">
        <v>166</v>
      </c>
    </row>
    <row r="7" spans="1:8" ht="25.5" thickBot="1">
      <c r="A7" s="2" t="s">
        <v>161</v>
      </c>
      <c r="C7" s="2" t="s">
        <v>121</v>
      </c>
      <c r="E7" s="2" t="s">
        <v>121</v>
      </c>
    </row>
    <row r="8" spans="1:8" ht="25.5" thickBot="1">
      <c r="A8" s="4" t="s">
        <v>161</v>
      </c>
      <c r="C8" s="5">
        <v>500000</v>
      </c>
      <c r="D8" s="6"/>
      <c r="E8" s="5">
        <v>500000</v>
      </c>
      <c r="F8" s="6"/>
      <c r="G8" s="6"/>
      <c r="H8" s="6"/>
    </row>
    <row r="9" spans="1:8" ht="24.75" thickBot="1">
      <c r="A9" s="3" t="s">
        <v>111</v>
      </c>
      <c r="C9" s="7">
        <f>SUM(C8:C8)</f>
        <v>500000</v>
      </c>
      <c r="D9" s="6"/>
      <c r="E9" s="7">
        <f>SUM(E8:E8)</f>
        <v>500000</v>
      </c>
      <c r="F9" s="6"/>
      <c r="G9" s="6"/>
      <c r="H9" s="6"/>
    </row>
    <row r="10" spans="1:8" ht="24.75" thickTop="1">
      <c r="C10" s="6"/>
      <c r="D10" s="6"/>
      <c r="E10" s="6"/>
      <c r="F10" s="6"/>
      <c r="G10" s="6"/>
      <c r="H10" s="6"/>
    </row>
    <row r="11" spans="1:8">
      <c r="C11" s="6"/>
      <c r="D11" s="6"/>
      <c r="E11" s="6"/>
      <c r="F11" s="6"/>
      <c r="G11" s="6"/>
      <c r="H11" s="6"/>
    </row>
  </sheetData>
  <mergeCells count="7">
    <mergeCell ref="A2:E2"/>
    <mergeCell ref="A3:E3"/>
    <mergeCell ref="A4:E4"/>
    <mergeCell ref="C5:C6"/>
    <mergeCell ref="A6:A7"/>
    <mergeCell ref="C7"/>
    <mergeCell ref="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1" sqref="G11"/>
    </sheetView>
  </sheetViews>
  <sheetFormatPr defaultRowHeight="24"/>
  <cols>
    <col min="1" max="1" width="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135</v>
      </c>
      <c r="B3" s="1" t="s">
        <v>135</v>
      </c>
      <c r="C3" s="1" t="s">
        <v>135</v>
      </c>
      <c r="D3" s="1" t="s">
        <v>135</v>
      </c>
      <c r="E3" s="1" t="s">
        <v>135</v>
      </c>
      <c r="F3" s="1" t="s">
        <v>135</v>
      </c>
      <c r="G3" s="1" t="s">
        <v>135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5.5" thickBot="1">
      <c r="A6" s="2" t="s">
        <v>139</v>
      </c>
      <c r="C6" s="2" t="s">
        <v>121</v>
      </c>
      <c r="E6" s="2" t="s">
        <v>156</v>
      </c>
      <c r="G6" s="2" t="s">
        <v>13</v>
      </c>
    </row>
    <row r="7" spans="1:7">
      <c r="A7" s="3" t="s">
        <v>162</v>
      </c>
      <c r="C7" s="9">
        <f>'سرمایه‌گذاری در سهام'!I65</f>
        <v>-214976017146</v>
      </c>
      <c r="E7" s="14">
        <f>C7/$C$10</f>
        <v>1.3176112846487278</v>
      </c>
      <c r="G7" s="14">
        <v>-1.6703162079289305E-2</v>
      </c>
    </row>
    <row r="8" spans="1:7">
      <c r="A8" s="3" t="s">
        <v>163</v>
      </c>
      <c r="C8" s="9">
        <f>'درآمد سپرده بانکی'!E11</f>
        <v>51820145873</v>
      </c>
      <c r="E8" s="14">
        <f t="shared" ref="E8:E10" si="0">C8/$C$10</f>
        <v>-0.31761128464872784</v>
      </c>
      <c r="G8" s="14">
        <v>4.0263109670568157E-3</v>
      </c>
    </row>
    <row r="9" spans="1:7" ht="24.75" thickBot="1">
      <c r="A9" s="3" t="s">
        <v>161</v>
      </c>
      <c r="C9" s="9">
        <f>'سایر درآمدها'!C9</f>
        <v>500000</v>
      </c>
      <c r="E9" s="14">
        <f t="shared" si="0"/>
        <v>-3.0645541352500683E-6</v>
      </c>
      <c r="G9" s="14">
        <v>3.8848896497941506E-8</v>
      </c>
    </row>
    <row r="10" spans="1:7" ht="24.75" thickBot="1">
      <c r="A10" s="3" t="s">
        <v>111</v>
      </c>
      <c r="C10" s="12">
        <f>SUM(C7:C8)</f>
        <v>-163155871273</v>
      </c>
      <c r="E10" s="19">
        <f t="shared" si="0"/>
        <v>1</v>
      </c>
      <c r="G10" s="15">
        <f>SUM(G7:G9)</f>
        <v>-1.2676812263335993E-2</v>
      </c>
    </row>
    <row r="11" spans="1:7" ht="24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2024-02-28T08:30:56Z</dcterms:modified>
</cp:coreProperties>
</file>