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3\"/>
    </mc:Choice>
  </mc:AlternateContent>
  <xr:revisionPtr revIDLastSave="0" documentId="13_ncr:1_{FE1CACCE-6CE0-4111-9B3C-5C1993590EA9}" xr6:coauthVersionLast="47" xr6:coauthVersionMax="47" xr10:uidLastSave="{00000000-0000-0000-0000-000000000000}"/>
  <bookViews>
    <workbookView xWindow="28680" yWindow="-120" windowWidth="29040" windowHeight="15840" tabRatio="815" activeTab="2" xr2:uid="{00000000-000D-0000-FFFF-FFFF00000000}"/>
  </bookViews>
  <sheets>
    <sheet name="سهام" sheetId="1" r:id="rId1"/>
    <sheet name="سپرده" sheetId="6" r:id="rId2"/>
    <sheet name="جمع درآمدها" sheetId="15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C9" i="15"/>
  <c r="K9" i="13"/>
  <c r="G9" i="13"/>
  <c r="K39" i="11"/>
  <c r="U3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9" i="11"/>
  <c r="U8" i="11"/>
  <c r="S39" i="11"/>
  <c r="S9" i="11"/>
  <c r="Q39" i="11"/>
  <c r="O39" i="11"/>
  <c r="I39" i="11"/>
  <c r="K17" i="11" s="1"/>
  <c r="K15" i="11"/>
  <c r="K16" i="11"/>
  <c r="K21" i="11"/>
  <c r="K22" i="11"/>
  <c r="K23" i="11"/>
  <c r="K24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9" i="11"/>
  <c r="K8" i="11"/>
  <c r="E39" i="11"/>
  <c r="G39" i="11"/>
  <c r="S35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6" i="11"/>
  <c r="S37" i="11"/>
  <c r="S38" i="11"/>
  <c r="S8" i="11"/>
  <c r="C39" i="11"/>
  <c r="M39" i="11"/>
  <c r="I38" i="9"/>
  <c r="O24" i="8"/>
  <c r="Q24" i="8"/>
  <c r="S24" i="8"/>
  <c r="M24" i="8"/>
  <c r="K24" i="8"/>
  <c r="S9" i="6"/>
  <c r="Y40" i="1"/>
  <c r="W40" i="1"/>
  <c r="I9" i="13"/>
  <c r="E9" i="13"/>
  <c r="Q9" i="10"/>
  <c r="O9" i="10"/>
  <c r="M9" i="10"/>
  <c r="I9" i="10"/>
  <c r="G9" i="10"/>
  <c r="E9" i="10"/>
  <c r="O38" i="9"/>
  <c r="M38" i="9"/>
  <c r="G38" i="9"/>
  <c r="E38" i="9"/>
  <c r="I24" i="8"/>
  <c r="S9" i="7"/>
  <c r="Q9" i="7"/>
  <c r="O9" i="7"/>
  <c r="M9" i="7"/>
  <c r="K9" i="7"/>
  <c r="I9" i="7"/>
  <c r="G9" i="7"/>
  <c r="Q9" i="6"/>
  <c r="O9" i="6"/>
  <c r="M9" i="6"/>
  <c r="K9" i="6"/>
  <c r="U40" i="1"/>
  <c r="O40" i="1"/>
  <c r="K40" i="1"/>
  <c r="G40" i="1"/>
  <c r="E40" i="1"/>
  <c r="K14" i="11" l="1"/>
  <c r="K13" i="11"/>
  <c r="K20" i="11"/>
  <c r="K12" i="11"/>
  <c r="K19" i="11"/>
  <c r="K11" i="11"/>
  <c r="K26" i="11"/>
  <c r="K18" i="11"/>
  <c r="K10" i="11"/>
  <c r="K25" i="11"/>
  <c r="Q38" i="9"/>
</calcChain>
</file>

<file path=xl/sharedStrings.xml><?xml version="1.0" encoding="utf-8"?>
<sst xmlns="http://schemas.openxmlformats.org/spreadsheetml/2006/main" count="853" uniqueCount="104">
  <si>
    <t>صندوق سرمایه‌گذاری بخشی صنایع مفید</t>
  </si>
  <si>
    <t>صورت وضعیت پورتفوی</t>
  </si>
  <si>
    <t>برای ماه منتهی به 1403/03/31</t>
  </si>
  <si>
    <t>نام شرکت</t>
  </si>
  <si>
    <t>1403/02/31</t>
  </si>
  <si>
    <t>تغییرات طی دوره</t>
  </si>
  <si>
    <t>1403/03/31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</si>
  <si>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</si>
  <si>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</si>
  <si>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</si>
  <si>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</si>
  <si>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</si>
  <si>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</si>
  <si>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</si>
  <si>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</si>
  <si>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و صنعتی گوهرفام</t>
  </si>
  <si>
    <t>بین المللی ساروج بوشهر</t>
  </si>
  <si>
    <t>توسعه سرمایه و صنعت غدیر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</si>
  <si>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</si>
  <si>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</si>
  <si>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</si>
  <si>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</si>
  <si>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</si>
  <si>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</si>
  <si>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</si>
  <si>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</si>
  <si>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</si>
  <si>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</si>
  <si>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</si>
  <si>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</si>
  <si>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</si>
  <si>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</si>
  <si>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</si>
  <si>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</si>
  <si>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</si>
  <si>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</si>
  <si>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</si>
  <si>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سیمان‌خاش‌</t>
  </si>
  <si>
    <t>سیمان‌سپاهان‌</t>
  </si>
  <si>
    <t>سیمان‌شاهرود</t>
  </si>
  <si>
    <t>سیمان‌غرب‌</t>
  </si>
  <si>
    <t>سیمان‌فارس‌</t>
  </si>
  <si>
    <t>سیمان‌مازندران‌</t>
  </si>
  <si>
    <t>سیمان‌هرمزگان‌</t>
  </si>
  <si>
    <t>سیمان‌هگمتان‌</t>
  </si>
  <si>
    <t>سپید ماکیان</t>
  </si>
  <si>
    <t/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</si>
  <si>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</si>
  <si>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</si>
  <si>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</si>
  <si>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</si>
  <si>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</si>
  <si>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</si>
  <si>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</si>
  <si>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</si>
  <si>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</si>
  <si>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</si>
  <si>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</si>
  <si>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</si>
  <si>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خاورمیانه شعبه آفریقا</t>
  </si>
  <si>
    <t>1009-10-810-707075677</t>
  </si>
  <si>
    <t>1403/02/01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</si>
  <si>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</si>
  <si>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</si>
  <si>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</si>
  <si>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</si>
  <si>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</si>
  <si>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</si>
  <si>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</si>
  <si>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</si>
  <si>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</si>
  <si>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</si>
  <si>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</si>
  <si>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</si>
  <si>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</si>
  <si>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</si>
  <si>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</si>
  <si>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1403/02/22</t>
  </si>
  <si>
    <t>1403/03/09</t>
  </si>
  <si>
    <t>1403/02/26</t>
  </si>
  <si>
    <t>1403/02/19</t>
  </si>
  <si>
    <t>1403/02/12</t>
  </si>
  <si>
    <t>1403/03/19</t>
  </si>
  <si>
    <t>1403/03/12</t>
  </si>
  <si>
    <t>1403/03/08</t>
  </si>
  <si>
    <t>1403/03/01</t>
  </si>
  <si>
    <t>1403/02/30</t>
  </si>
  <si>
    <t>1403/03/13</t>
  </si>
  <si>
    <t>1403/02/23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</si>
  <si>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</si>
  <si>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</si>
  <si>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</si>
  <si>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</si>
  <si>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</si>
  <si>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</si>
  <si>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</si>
  <si>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</si>
  <si>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</si>
  <si>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</si>
  <si>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</si>
  <si>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</si>
  <si>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</si>
  <si>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</si>
  <si>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مفید-سیمانو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</si>
</sst>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4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9" fontId="1" fillId="0" borderId="0" xfId="2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0"/>
  <sheetViews>
    <sheetView rightToLeft="1" workbookViewId="0">
      <selection activeCell="Y16" sqref="Y16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7" t="s">
        <v>103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  <c r="T2" s="7" t="s">
        <v>0</v>
      </c>
      <c r="U2" s="7" t="s">
        <v>0</v>
      </c>
      <c r="V2" s="7" t="s">
        <v>0</v>
      </c>
      <c r="W2" s="7" t="s">
        <v>0</v>
      </c>
      <c r="X2" s="7" t="s">
        <v>0</v>
      </c>
      <c r="Y2" s="7" t="s">
        <v>0</v>
      </c>
    </row>
    <row r="3" spans="1:25" ht="24">
      <c r="A3" s="7" t="s">
        <v>1</v>
      </c>
      <c r="B3" s="7" t="s">
        <v>1</v>
      </c>
      <c r="C3" s="7" t="s">
        <v>1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 t="s">
        <v>1</v>
      </c>
      <c r="W3" s="7" t="s">
        <v>1</v>
      </c>
      <c r="X3" s="7" t="s">
        <v>1</v>
      </c>
      <c r="Y3" s="7" t="s">
        <v>1</v>
      </c>
    </row>
    <row r="4" spans="1:25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  <c r="T4" s="7" t="s">
        <v>2</v>
      </c>
      <c r="U4" s="7" t="s">
        <v>2</v>
      </c>
      <c r="V4" s="7" t="s">
        <v>2</v>
      </c>
      <c r="W4" s="7" t="s">
        <v>2</v>
      </c>
      <c r="X4" s="7" t="s">
        <v>2</v>
      </c>
      <c r="Y4" s="7" t="s">
        <v>2</v>
      </c>
    </row>
    <row r="5" spans="1:25">
      <c r="Y5" s="2"/>
    </row>
    <row r="6" spans="1:25" ht="24.75" thickBot="1">
      <c r="A6" s="6" t="s">
        <v>3</v>
      </c>
      <c r="C6" s="6" t="s">
        <v>85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24">
      <c r="A7" s="6" t="s">
        <v>3</v>
      </c>
      <c r="C7" s="6" t="s">
        <v>7</v>
      </c>
      <c r="E7" s="6" t="s">
        <v>8</v>
      </c>
      <c r="G7" s="6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6" t="s">
        <v>13</v>
      </c>
    </row>
    <row r="8" spans="1:25" ht="24.75" thickBot="1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6" t="s">
        <v>13</v>
      </c>
    </row>
    <row r="9" spans="1:25">
      <c r="A9" s="1" t="s">
        <v>15</v>
      </c>
      <c r="C9" s="2">
        <v>375000</v>
      </c>
      <c r="E9" s="2">
        <v>3159115875</v>
      </c>
      <c r="G9" s="2">
        <v>3485387813</v>
      </c>
      <c r="I9" s="2">
        <v>0</v>
      </c>
      <c r="K9" s="2">
        <v>0</v>
      </c>
      <c r="M9" s="2">
        <v>0</v>
      </c>
      <c r="O9" s="2">
        <v>0</v>
      </c>
      <c r="Q9" s="2">
        <v>375000</v>
      </c>
      <c r="S9" s="2">
        <v>8450</v>
      </c>
      <c r="U9" s="2">
        <v>3159115875</v>
      </c>
      <c r="W9" s="2">
        <v>3149895938</v>
      </c>
      <c r="Y9" s="4">
        <v>4.5853972469728568E-4</v>
      </c>
    </row>
    <row r="10" spans="1:25">
      <c r="A10" s="1" t="s">
        <v>16</v>
      </c>
      <c r="C10" s="2">
        <v>2000000</v>
      </c>
      <c r="E10" s="2">
        <v>70664104800</v>
      </c>
      <c r="G10" s="2">
        <v>66700755000</v>
      </c>
      <c r="I10" s="2">
        <v>0</v>
      </c>
      <c r="K10" s="2">
        <v>0</v>
      </c>
      <c r="M10" s="2">
        <v>0</v>
      </c>
      <c r="O10" s="2">
        <v>0</v>
      </c>
      <c r="Q10" s="2">
        <v>2000000</v>
      </c>
      <c r="S10" s="2">
        <v>32850</v>
      </c>
      <c r="U10" s="2">
        <v>70664104800</v>
      </c>
      <c r="W10" s="2">
        <v>65309085000</v>
      </c>
      <c r="Y10" s="4">
        <v>9.5072378407351776E-3</v>
      </c>
    </row>
    <row r="11" spans="1:25">
      <c r="A11" s="1" t="s">
        <v>17</v>
      </c>
      <c r="C11" s="2">
        <v>11235000</v>
      </c>
      <c r="E11" s="2">
        <v>100081298742</v>
      </c>
      <c r="G11" s="2">
        <v>91020436762.5</v>
      </c>
      <c r="I11" s="2">
        <v>215000</v>
      </c>
      <c r="K11" s="2">
        <v>1755992994</v>
      </c>
      <c r="M11" s="2">
        <v>0</v>
      </c>
      <c r="O11" s="2">
        <v>0</v>
      </c>
      <c r="Q11" s="2">
        <v>11450000</v>
      </c>
      <c r="S11" s="2">
        <v>8220</v>
      </c>
      <c r="U11" s="2">
        <v>101837291736</v>
      </c>
      <c r="W11" s="2">
        <v>93558991950</v>
      </c>
      <c r="Y11" s="4">
        <v>1.3619660857414829E-2</v>
      </c>
    </row>
    <row r="12" spans="1:25">
      <c r="A12" s="1" t="s">
        <v>18</v>
      </c>
      <c r="C12" s="2">
        <v>14803881</v>
      </c>
      <c r="E12" s="2">
        <v>331195863628</v>
      </c>
      <c r="G12" s="2">
        <v>323747553977.09998</v>
      </c>
      <c r="I12" s="2">
        <v>419462</v>
      </c>
      <c r="K12" s="2">
        <v>8372771405</v>
      </c>
      <c r="M12" s="2">
        <v>0</v>
      </c>
      <c r="O12" s="2">
        <v>0</v>
      </c>
      <c r="Q12" s="2">
        <v>15223343</v>
      </c>
      <c r="S12" s="2">
        <v>19360</v>
      </c>
      <c r="U12" s="2">
        <v>339568635033</v>
      </c>
      <c r="W12" s="2">
        <v>292970313153.14398</v>
      </c>
      <c r="Y12" s="4">
        <v>4.2648560264189977E-2</v>
      </c>
    </row>
    <row r="13" spans="1:25">
      <c r="A13" s="1" t="s">
        <v>19</v>
      </c>
      <c r="C13" s="2">
        <v>63782101</v>
      </c>
      <c r="E13" s="2">
        <v>674840005462</v>
      </c>
      <c r="G13" s="2">
        <v>633391949015.51001</v>
      </c>
      <c r="I13" s="2">
        <v>7626728</v>
      </c>
      <c r="K13" s="2">
        <v>76834886700</v>
      </c>
      <c r="M13" s="2">
        <v>0</v>
      </c>
      <c r="O13" s="2">
        <v>0</v>
      </c>
      <c r="Q13" s="2">
        <v>71408829</v>
      </c>
      <c r="S13" s="2">
        <v>10100</v>
      </c>
      <c r="U13" s="2">
        <v>751674892162</v>
      </c>
      <c r="W13" s="2">
        <v>716937859321.245</v>
      </c>
      <c r="Y13" s="4">
        <v>0.10436677754089825</v>
      </c>
    </row>
    <row r="14" spans="1:25">
      <c r="A14" s="1" t="s">
        <v>20</v>
      </c>
      <c r="C14" s="2">
        <v>8606910</v>
      </c>
      <c r="E14" s="2">
        <v>245865091561</v>
      </c>
      <c r="G14" s="2">
        <v>216886966747.42499</v>
      </c>
      <c r="I14" s="2">
        <v>2144574</v>
      </c>
      <c r="K14" s="2">
        <v>47148568474</v>
      </c>
      <c r="M14" s="2">
        <v>0</v>
      </c>
      <c r="O14" s="2">
        <v>0</v>
      </c>
      <c r="Q14" s="2">
        <v>10751484</v>
      </c>
      <c r="S14" s="2">
        <v>22530</v>
      </c>
      <c r="U14" s="2">
        <v>293013660035</v>
      </c>
      <c r="W14" s="2">
        <v>240789660459.60599</v>
      </c>
      <c r="Y14" s="4">
        <v>3.5052467379987656E-2</v>
      </c>
    </row>
    <row r="15" spans="1:25">
      <c r="A15" s="1" t="s">
        <v>21</v>
      </c>
      <c r="C15" s="2">
        <v>5038484</v>
      </c>
      <c r="E15" s="2">
        <v>115399693601</v>
      </c>
      <c r="G15" s="2">
        <v>108384048637.12801</v>
      </c>
      <c r="I15" s="2">
        <v>1741943</v>
      </c>
      <c r="K15" s="2">
        <v>38545864744</v>
      </c>
      <c r="M15" s="2">
        <v>0</v>
      </c>
      <c r="O15" s="2">
        <v>0</v>
      </c>
      <c r="Q15" s="2">
        <v>6780427</v>
      </c>
      <c r="S15" s="2">
        <v>22910</v>
      </c>
      <c r="U15" s="2">
        <v>153945558345</v>
      </c>
      <c r="W15" s="2">
        <v>154415312053.70801</v>
      </c>
      <c r="Y15" s="4">
        <v>2.247869646230603E-2</v>
      </c>
    </row>
    <row r="16" spans="1:25">
      <c r="A16" s="1" t="s">
        <v>22</v>
      </c>
      <c r="C16" s="2">
        <v>4950000</v>
      </c>
      <c r="E16" s="2">
        <v>79266491091</v>
      </c>
      <c r="G16" s="2">
        <v>74300267250</v>
      </c>
      <c r="I16" s="2">
        <v>1170501</v>
      </c>
      <c r="K16" s="2">
        <v>17643588161</v>
      </c>
      <c r="M16" s="2">
        <v>0</v>
      </c>
      <c r="O16" s="2">
        <v>0</v>
      </c>
      <c r="Q16" s="2">
        <v>6120501</v>
      </c>
      <c r="S16" s="2">
        <v>16180</v>
      </c>
      <c r="U16" s="2">
        <v>96910079252</v>
      </c>
      <c r="W16" s="2">
        <v>98440479428.229004</v>
      </c>
      <c r="Y16" s="4">
        <v>1.4330273515241741E-2</v>
      </c>
    </row>
    <row r="17" spans="1:25">
      <c r="A17" s="1" t="s">
        <v>23</v>
      </c>
      <c r="C17" s="2">
        <v>3239231</v>
      </c>
      <c r="E17" s="2">
        <v>171091083393</v>
      </c>
      <c r="G17" s="2">
        <v>150339819202.42999</v>
      </c>
      <c r="I17" s="2">
        <v>0</v>
      </c>
      <c r="K17" s="2">
        <v>0</v>
      </c>
      <c r="M17" s="2">
        <v>0</v>
      </c>
      <c r="O17" s="2">
        <v>0</v>
      </c>
      <c r="Q17" s="2">
        <v>3239231</v>
      </c>
      <c r="S17" s="2">
        <v>37860</v>
      </c>
      <c r="U17" s="2">
        <v>171091083393</v>
      </c>
      <c r="W17" s="2">
        <v>121907593810.323</v>
      </c>
      <c r="Y17" s="4">
        <v>1.7746451185872172E-2</v>
      </c>
    </row>
    <row r="18" spans="1:25">
      <c r="A18" s="1" t="s">
        <v>24</v>
      </c>
      <c r="C18" s="2">
        <v>495499</v>
      </c>
      <c r="E18" s="2">
        <v>80374342455</v>
      </c>
      <c r="G18" s="2">
        <v>67824242536.815002</v>
      </c>
      <c r="I18" s="2">
        <v>140154</v>
      </c>
      <c r="K18" s="2">
        <v>17861121190</v>
      </c>
      <c r="M18" s="2">
        <v>0</v>
      </c>
      <c r="O18" s="2">
        <v>0</v>
      </c>
      <c r="Q18" s="2">
        <v>635653</v>
      </c>
      <c r="S18" s="2">
        <v>132950</v>
      </c>
      <c r="U18" s="2">
        <v>98235463645</v>
      </c>
      <c r="W18" s="2">
        <v>84007231455.217499</v>
      </c>
      <c r="Y18" s="4">
        <v>1.2229182659448412E-2</v>
      </c>
    </row>
    <row r="19" spans="1:25">
      <c r="A19" s="1" t="s">
        <v>25</v>
      </c>
      <c r="C19" s="2">
        <v>68064</v>
      </c>
      <c r="E19" s="2">
        <v>5851442042</v>
      </c>
      <c r="G19" s="2">
        <v>4397836248</v>
      </c>
      <c r="I19" s="2">
        <v>1936</v>
      </c>
      <c r="K19" s="2">
        <v>128185241</v>
      </c>
      <c r="M19" s="2">
        <v>0</v>
      </c>
      <c r="O19" s="2">
        <v>0</v>
      </c>
      <c r="Q19" s="2">
        <v>70000</v>
      </c>
      <c r="S19" s="2">
        <v>65800</v>
      </c>
      <c r="U19" s="2">
        <v>5979627283</v>
      </c>
      <c r="W19" s="2">
        <v>4578594300</v>
      </c>
      <c r="Y19" s="4">
        <v>6.6651959656660934E-4</v>
      </c>
    </row>
    <row r="20" spans="1:25">
      <c r="A20" s="1" t="s">
        <v>26</v>
      </c>
      <c r="C20" s="2">
        <v>19521632</v>
      </c>
      <c r="E20" s="2">
        <v>732119271768</v>
      </c>
      <c r="G20" s="2">
        <v>643485660083.13599</v>
      </c>
      <c r="I20" s="2">
        <v>5055166</v>
      </c>
      <c r="K20" s="2">
        <v>164700353192</v>
      </c>
      <c r="M20" s="2">
        <v>0</v>
      </c>
      <c r="O20" s="2">
        <v>0</v>
      </c>
      <c r="Q20" s="2">
        <v>24576798</v>
      </c>
      <c r="S20" s="2">
        <v>34580</v>
      </c>
      <c r="U20" s="2">
        <v>896819624960</v>
      </c>
      <c r="W20" s="2">
        <v>844808974074.70203</v>
      </c>
      <c r="Y20" s="4">
        <v>0.12298135621584151</v>
      </c>
    </row>
    <row r="21" spans="1:25">
      <c r="A21" s="1" t="s">
        <v>27</v>
      </c>
      <c r="C21" s="2">
        <v>1341847</v>
      </c>
      <c r="E21" s="2">
        <v>62951716712</v>
      </c>
      <c r="G21" s="2">
        <v>59757062863.68</v>
      </c>
      <c r="I21" s="2">
        <v>0</v>
      </c>
      <c r="K21" s="2">
        <v>0</v>
      </c>
      <c r="M21" s="2">
        <v>0</v>
      </c>
      <c r="O21" s="2">
        <v>0</v>
      </c>
      <c r="Q21" s="2">
        <v>1341847</v>
      </c>
      <c r="S21" s="2">
        <v>43950</v>
      </c>
      <c r="U21" s="2">
        <v>62951716712</v>
      </c>
      <c r="W21" s="2">
        <v>58623279304.8825</v>
      </c>
      <c r="Y21" s="4">
        <v>8.5339652110478399E-3</v>
      </c>
    </row>
    <row r="22" spans="1:25">
      <c r="A22" s="1" t="s">
        <v>28</v>
      </c>
      <c r="C22" s="2">
        <v>1000000</v>
      </c>
      <c r="E22" s="2">
        <v>18717353600</v>
      </c>
      <c r="G22" s="2">
        <v>14731821000</v>
      </c>
      <c r="I22" s="2">
        <v>0</v>
      </c>
      <c r="K22" s="2">
        <v>0</v>
      </c>
      <c r="M22" s="2">
        <v>0</v>
      </c>
      <c r="O22" s="2">
        <v>0</v>
      </c>
      <c r="Q22" s="2">
        <v>1000000</v>
      </c>
      <c r="S22" s="2">
        <v>12750</v>
      </c>
      <c r="U22" s="2">
        <v>18717353600</v>
      </c>
      <c r="W22" s="2">
        <v>12674137500</v>
      </c>
      <c r="Y22" s="4">
        <v>1.8450119097317126E-3</v>
      </c>
    </row>
    <row r="23" spans="1:25">
      <c r="A23" s="1" t="s">
        <v>29</v>
      </c>
      <c r="C23" s="2">
        <v>870000</v>
      </c>
      <c r="E23" s="2">
        <v>93472662208</v>
      </c>
      <c r="G23" s="2">
        <v>88177404060</v>
      </c>
      <c r="I23" s="2">
        <v>31320000</v>
      </c>
      <c r="K23" s="2">
        <v>0</v>
      </c>
      <c r="M23" s="2">
        <v>0</v>
      </c>
      <c r="O23" s="2">
        <v>0</v>
      </c>
      <c r="Q23" s="2">
        <v>32190000</v>
      </c>
      <c r="S23" s="2">
        <v>2395</v>
      </c>
      <c r="U23" s="2">
        <v>93472662208</v>
      </c>
      <c r="W23" s="2">
        <v>76636334452.5</v>
      </c>
      <c r="Y23" s="4">
        <v>1.1156179249518578E-2</v>
      </c>
    </row>
    <row r="24" spans="1:25">
      <c r="A24" s="1" t="s">
        <v>30</v>
      </c>
      <c r="C24" s="2">
        <v>106178154</v>
      </c>
      <c r="E24" s="2">
        <v>632932417788</v>
      </c>
      <c r="G24" s="2">
        <v>546730320835.56598</v>
      </c>
      <c r="I24" s="2">
        <v>14747008</v>
      </c>
      <c r="K24" s="2">
        <v>74906989019</v>
      </c>
      <c r="M24" s="2">
        <v>0</v>
      </c>
      <c r="O24" s="2">
        <v>0</v>
      </c>
      <c r="Q24" s="2">
        <v>120925162</v>
      </c>
      <c r="S24" s="2">
        <v>5340</v>
      </c>
      <c r="U24" s="2">
        <v>707839406807</v>
      </c>
      <c r="W24" s="2">
        <v>641898209907.77405</v>
      </c>
      <c r="Y24" s="4">
        <v>9.3443032483694455E-2</v>
      </c>
    </row>
    <row r="25" spans="1:25">
      <c r="A25" s="1" t="s">
        <v>31</v>
      </c>
      <c r="C25" s="2">
        <v>5728330</v>
      </c>
      <c r="E25" s="2">
        <v>201345272283</v>
      </c>
      <c r="G25" s="2">
        <v>159666670079.45999</v>
      </c>
      <c r="I25" s="2">
        <v>271670</v>
      </c>
      <c r="K25" s="2">
        <v>7516260185</v>
      </c>
      <c r="M25" s="2">
        <v>0</v>
      </c>
      <c r="O25" s="2">
        <v>0</v>
      </c>
      <c r="Q25" s="2">
        <v>6000000</v>
      </c>
      <c r="S25" s="2">
        <v>28180</v>
      </c>
      <c r="U25" s="2">
        <v>208861532468</v>
      </c>
      <c r="W25" s="2">
        <v>168073974000</v>
      </c>
      <c r="Y25" s="4">
        <v>2.4467028525289255E-2</v>
      </c>
    </row>
    <row r="26" spans="1:25">
      <c r="A26" s="1" t="s">
        <v>32</v>
      </c>
      <c r="C26" s="2">
        <v>6365000</v>
      </c>
      <c r="E26" s="2">
        <v>94723321744</v>
      </c>
      <c r="G26" s="2">
        <v>81050512882.5</v>
      </c>
      <c r="I26" s="2">
        <v>3933897</v>
      </c>
      <c r="K26" s="2">
        <v>48972303339</v>
      </c>
      <c r="M26" s="2">
        <v>0</v>
      </c>
      <c r="O26" s="2">
        <v>0</v>
      </c>
      <c r="Q26" s="2">
        <v>10298897</v>
      </c>
      <c r="S26" s="2">
        <v>12860</v>
      </c>
      <c r="U26" s="2">
        <v>143695625083</v>
      </c>
      <c r="W26" s="2">
        <v>131655774718.25101</v>
      </c>
      <c r="Y26" s="4">
        <v>1.9165522887859505E-2</v>
      </c>
    </row>
    <row r="27" spans="1:25">
      <c r="A27" s="1" t="s">
        <v>33</v>
      </c>
      <c r="C27" s="2">
        <v>8164305</v>
      </c>
      <c r="E27" s="2">
        <v>141646984331</v>
      </c>
      <c r="G27" s="2">
        <v>119301192563.175</v>
      </c>
      <c r="I27" s="2">
        <v>2706828</v>
      </c>
      <c r="K27" s="2">
        <v>39429862707</v>
      </c>
      <c r="M27" s="2">
        <v>0</v>
      </c>
      <c r="O27" s="2">
        <v>0</v>
      </c>
      <c r="Q27" s="2">
        <v>10871133</v>
      </c>
      <c r="S27" s="2">
        <v>14870</v>
      </c>
      <c r="U27" s="2">
        <v>181076847038</v>
      </c>
      <c r="W27" s="2">
        <v>160691907911.125</v>
      </c>
      <c r="Y27" s="4">
        <v>2.3392399198252131E-2</v>
      </c>
    </row>
    <row r="28" spans="1:25">
      <c r="A28" s="1" t="s">
        <v>34</v>
      </c>
      <c r="C28" s="2">
        <v>3838887</v>
      </c>
      <c r="E28" s="2">
        <v>145773823074</v>
      </c>
      <c r="G28" s="2">
        <v>115969626463.216</v>
      </c>
      <c r="I28" s="2">
        <v>4237600</v>
      </c>
      <c r="K28" s="2">
        <v>123584353042</v>
      </c>
      <c r="M28" s="2">
        <v>0</v>
      </c>
      <c r="O28" s="2">
        <v>0</v>
      </c>
      <c r="Q28" s="2">
        <v>8076487</v>
      </c>
      <c r="S28" s="2">
        <v>30430</v>
      </c>
      <c r="U28" s="2">
        <v>269358176116</v>
      </c>
      <c r="W28" s="2">
        <v>244305182788.51001</v>
      </c>
      <c r="Y28" s="4">
        <v>3.5564232426386726E-2</v>
      </c>
    </row>
    <row r="29" spans="1:25">
      <c r="A29" s="1" t="s">
        <v>35</v>
      </c>
      <c r="C29" s="2">
        <v>7786034</v>
      </c>
      <c r="E29" s="2">
        <v>227211615941</v>
      </c>
      <c r="G29" s="2">
        <v>208894694566.923</v>
      </c>
      <c r="I29" s="2">
        <v>2172573</v>
      </c>
      <c r="K29" s="2">
        <v>57518634808</v>
      </c>
      <c r="M29" s="2">
        <v>0</v>
      </c>
      <c r="O29" s="2">
        <v>0</v>
      </c>
      <c r="Q29" s="2">
        <v>9958607</v>
      </c>
      <c r="S29" s="2">
        <v>27360</v>
      </c>
      <c r="U29" s="2">
        <v>284730250749</v>
      </c>
      <c r="W29" s="2">
        <v>270846305969.25601</v>
      </c>
      <c r="Y29" s="4">
        <v>3.9427902705025636E-2</v>
      </c>
    </row>
    <row r="30" spans="1:25">
      <c r="A30" s="1" t="s">
        <v>36</v>
      </c>
      <c r="C30" s="2">
        <v>5141835</v>
      </c>
      <c r="E30" s="2">
        <v>265689771145</v>
      </c>
      <c r="G30" s="2">
        <v>207516387919.04999</v>
      </c>
      <c r="I30" s="2">
        <v>3658165</v>
      </c>
      <c r="K30" s="2">
        <v>150220303529</v>
      </c>
      <c r="M30" s="2">
        <v>0</v>
      </c>
      <c r="O30" s="2">
        <v>0</v>
      </c>
      <c r="Q30" s="2">
        <v>8800000</v>
      </c>
      <c r="S30" s="2">
        <v>41890</v>
      </c>
      <c r="U30" s="2">
        <v>415910074674</v>
      </c>
      <c r="W30" s="2">
        <v>366438639600</v>
      </c>
      <c r="Y30" s="4">
        <v>5.3343563161429075E-2</v>
      </c>
    </row>
    <row r="31" spans="1:25">
      <c r="A31" s="1" t="s">
        <v>37</v>
      </c>
      <c r="C31" s="2">
        <v>18964023</v>
      </c>
      <c r="E31" s="2">
        <v>59843670965</v>
      </c>
      <c r="G31" s="2">
        <v>57665781226.175797</v>
      </c>
      <c r="I31" s="2">
        <v>1235977</v>
      </c>
      <c r="K31" s="2">
        <v>3037350576</v>
      </c>
      <c r="M31" s="2">
        <v>0</v>
      </c>
      <c r="O31" s="2">
        <v>0</v>
      </c>
      <c r="Q31" s="2">
        <v>20200000</v>
      </c>
      <c r="S31" s="2">
        <v>2390</v>
      </c>
      <c r="U31" s="2">
        <v>62881021541</v>
      </c>
      <c r="W31" s="2">
        <v>47990745900</v>
      </c>
      <c r="Y31" s="4">
        <v>6.9861556845511865E-3</v>
      </c>
    </row>
    <row r="32" spans="1:25">
      <c r="A32" s="1" t="s">
        <v>38</v>
      </c>
      <c r="C32" s="2">
        <v>3062494</v>
      </c>
      <c r="E32" s="2">
        <v>69124181323</v>
      </c>
      <c r="G32" s="2">
        <v>53031221039.393997</v>
      </c>
      <c r="I32" s="2">
        <v>3256887</v>
      </c>
      <c r="K32" s="2">
        <v>56042467574</v>
      </c>
      <c r="M32" s="2">
        <v>0</v>
      </c>
      <c r="O32" s="2">
        <v>0</v>
      </c>
      <c r="Q32" s="2">
        <v>6319381</v>
      </c>
      <c r="S32" s="2">
        <v>17760</v>
      </c>
      <c r="U32" s="2">
        <v>125166648897</v>
      </c>
      <c r="W32" s="2">
        <v>111564424930.968</v>
      </c>
      <c r="Y32" s="4">
        <v>1.6240765314405464E-2</v>
      </c>
    </row>
    <row r="33" spans="1:25">
      <c r="A33" s="1" t="s">
        <v>39</v>
      </c>
      <c r="C33" s="2">
        <v>2000000</v>
      </c>
      <c r="E33" s="2">
        <v>96789737600</v>
      </c>
      <c r="G33" s="2">
        <v>86681160000</v>
      </c>
      <c r="I33" s="2">
        <v>1500000</v>
      </c>
      <c r="K33" s="2">
        <v>57908689440</v>
      </c>
      <c r="M33" s="2">
        <v>0</v>
      </c>
      <c r="O33" s="2">
        <v>0</v>
      </c>
      <c r="Q33" s="2">
        <v>3500000</v>
      </c>
      <c r="S33" s="2">
        <v>38900</v>
      </c>
      <c r="U33" s="2">
        <v>154698427040</v>
      </c>
      <c r="W33" s="2">
        <v>135339907500</v>
      </c>
      <c r="Y33" s="4">
        <v>1.9701833059605701E-2</v>
      </c>
    </row>
    <row r="34" spans="1:25">
      <c r="A34" s="1" t="s">
        <v>40</v>
      </c>
      <c r="C34" s="2">
        <v>1150000</v>
      </c>
      <c r="E34" s="2">
        <v>46343967316</v>
      </c>
      <c r="G34" s="2">
        <v>38112871050</v>
      </c>
      <c r="I34" s="2">
        <v>115322</v>
      </c>
      <c r="K34" s="2">
        <v>3834552001</v>
      </c>
      <c r="M34" s="2">
        <v>0</v>
      </c>
      <c r="O34" s="2">
        <v>0</v>
      </c>
      <c r="Q34" s="2">
        <v>1265322</v>
      </c>
      <c r="S34" s="2">
        <v>33470</v>
      </c>
      <c r="U34" s="2">
        <v>50178519317</v>
      </c>
      <c r="W34" s="2">
        <v>42098342892.327003</v>
      </c>
      <c r="Y34" s="4">
        <v>6.1283810449675744E-3</v>
      </c>
    </row>
    <row r="35" spans="1:25">
      <c r="A35" s="1" t="s">
        <v>41</v>
      </c>
      <c r="C35" s="2">
        <v>315759</v>
      </c>
      <c r="E35" s="2">
        <v>81104875744</v>
      </c>
      <c r="G35" s="2">
        <v>72478084821.394501</v>
      </c>
      <c r="I35" s="2">
        <v>54241</v>
      </c>
      <c r="K35" s="2">
        <v>11666665087</v>
      </c>
      <c r="M35" s="2">
        <v>0</v>
      </c>
      <c r="O35" s="2">
        <v>0</v>
      </c>
      <c r="Q35" s="2">
        <v>370000</v>
      </c>
      <c r="S35" s="2">
        <v>192040</v>
      </c>
      <c r="U35" s="2">
        <v>92771540831</v>
      </c>
      <c r="W35" s="2">
        <v>70632023940</v>
      </c>
      <c r="Y35" s="4">
        <v>1.0282113901459208E-2</v>
      </c>
    </row>
    <row r="36" spans="1:25">
      <c r="A36" s="1" t="s">
        <v>42</v>
      </c>
      <c r="C36" s="2">
        <v>15439869</v>
      </c>
      <c r="E36" s="2">
        <v>347713154990</v>
      </c>
      <c r="G36" s="2">
        <v>322308037368.45001</v>
      </c>
      <c r="I36" s="2">
        <v>1850485</v>
      </c>
      <c r="K36" s="2">
        <v>39742743734</v>
      </c>
      <c r="M36" s="2">
        <v>0</v>
      </c>
      <c r="O36" s="2">
        <v>0</v>
      </c>
      <c r="Q36" s="2">
        <v>17290354</v>
      </c>
      <c r="S36" s="2">
        <v>22070</v>
      </c>
      <c r="U36" s="2">
        <v>387455898724</v>
      </c>
      <c r="W36" s="2">
        <v>379327604008.95898</v>
      </c>
      <c r="Y36" s="4">
        <v>5.5219848063548647E-2</v>
      </c>
    </row>
    <row r="37" spans="1:25">
      <c r="A37" s="1" t="s">
        <v>43</v>
      </c>
      <c r="C37" s="2">
        <v>5713291</v>
      </c>
      <c r="E37" s="2">
        <v>159511749880</v>
      </c>
      <c r="G37" s="2">
        <v>143175075316.646</v>
      </c>
      <c r="I37" s="2">
        <v>709</v>
      </c>
      <c r="K37" s="2">
        <v>18720775</v>
      </c>
      <c r="M37" s="2">
        <v>0</v>
      </c>
      <c r="O37" s="2">
        <v>0</v>
      </c>
      <c r="Q37" s="2">
        <v>5714000</v>
      </c>
      <c r="S37" s="2">
        <v>28620</v>
      </c>
      <c r="U37" s="2">
        <v>159530470655</v>
      </c>
      <c r="W37" s="2">
        <v>162561648654</v>
      </c>
      <c r="Y37" s="4">
        <v>2.3664582921895258E-2</v>
      </c>
    </row>
    <row r="38" spans="1:25">
      <c r="A38" s="1" t="s">
        <v>44</v>
      </c>
      <c r="C38" s="2">
        <v>2984684</v>
      </c>
      <c r="E38" s="2">
        <v>201816530991</v>
      </c>
      <c r="G38" s="2">
        <v>160688665051.63199</v>
      </c>
      <c r="I38" s="2">
        <v>699427</v>
      </c>
      <c r="K38" s="2">
        <v>37088604852</v>
      </c>
      <c r="M38" s="2">
        <v>0</v>
      </c>
      <c r="O38" s="2">
        <v>0</v>
      </c>
      <c r="Q38" s="2">
        <v>3684111</v>
      </c>
      <c r="S38" s="2">
        <v>54420</v>
      </c>
      <c r="U38" s="2">
        <v>238905135843</v>
      </c>
      <c r="W38" s="2">
        <v>199296409162.311</v>
      </c>
      <c r="Y38" s="4">
        <v>2.9012171319052538E-2</v>
      </c>
    </row>
    <row r="39" spans="1:25">
      <c r="A39" s="1" t="s">
        <v>45</v>
      </c>
      <c r="C39" s="2">
        <v>0</v>
      </c>
      <c r="E39" s="2">
        <v>0</v>
      </c>
      <c r="G39" s="2">
        <v>0</v>
      </c>
      <c r="I39" s="2">
        <v>100000</v>
      </c>
      <c r="K39" s="2">
        <v>626580928</v>
      </c>
      <c r="M39" s="2">
        <v>-100000</v>
      </c>
      <c r="O39" s="2">
        <v>634203900</v>
      </c>
      <c r="Q39" s="2">
        <v>0</v>
      </c>
      <c r="S39" s="2">
        <v>0</v>
      </c>
      <c r="U39" s="2">
        <v>0</v>
      </c>
      <c r="W39" s="2">
        <v>0</v>
      </c>
      <c r="Y39" s="4">
        <v>0</v>
      </c>
    </row>
    <row r="40" spans="1:25">
      <c r="A40" s="1" t="s">
        <v>46</v>
      </c>
      <c r="C40" s="1" t="s">
        <v>46</v>
      </c>
      <c r="E40" s="3">
        <f>SUM(E9:E39)</f>
        <v>5556620612053</v>
      </c>
      <c r="G40" s="3">
        <f>SUM(G9:G39)</f>
        <v>4919901512380.3057</v>
      </c>
      <c r="I40" s="1" t="s">
        <v>46</v>
      </c>
      <c r="K40" s="3">
        <f>SUM(K9:K39)</f>
        <v>1085106413697</v>
      </c>
      <c r="M40" s="1" t="s">
        <v>46</v>
      </c>
      <c r="O40" s="3">
        <f>SUM(O9:O39)</f>
        <v>634203900</v>
      </c>
      <c r="Q40" s="1" t="s">
        <v>46</v>
      </c>
      <c r="S40" s="1" t="s">
        <v>46</v>
      </c>
      <c r="U40" s="3">
        <f>SUM(U9:U39)</f>
        <v>6641100444822</v>
      </c>
      <c r="W40" s="3">
        <f>SUM(W9:W39)</f>
        <v>6001528844085.0371</v>
      </c>
      <c r="Y40" s="5">
        <f>SUM(Y9:Y39)</f>
        <v>0.87366041231091984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M13" sqref="M13"/>
    </sheetView>
  </sheetViews>
  <sheetFormatPr defaultRowHeight="22.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7" t="s">
        <v>103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</row>
    <row r="3" spans="1:19" ht="24">
      <c r="A3" s="7" t="s">
        <v>1</v>
      </c>
      <c r="B3" s="7" t="s">
        <v>1</v>
      </c>
      <c r="C3" s="7" t="s">
        <v>1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</row>
    <row r="4" spans="1:19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</row>
    <row r="5" spans="1:19">
      <c r="S5" s="2"/>
    </row>
    <row r="6" spans="1:19" ht="24.75" thickBot="1">
      <c r="A6" s="6" t="s">
        <v>50</v>
      </c>
      <c r="C6" s="6" t="s">
        <v>51</v>
      </c>
      <c r="D6" s="6" t="s">
        <v>51</v>
      </c>
      <c r="E6" s="6" t="s">
        <v>51</v>
      </c>
      <c r="F6" s="6" t="s">
        <v>51</v>
      </c>
      <c r="G6" s="6" t="s">
        <v>51</v>
      </c>
      <c r="H6" s="6" t="s">
        <v>51</v>
      </c>
      <c r="I6" s="6" t="s">
        <v>51</v>
      </c>
      <c r="K6" s="6" t="s">
        <v>85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</row>
    <row r="7" spans="1:19" ht="24">
      <c r="A7" s="6" t="s">
        <v>50</v>
      </c>
      <c r="C7" s="6" t="s">
        <v>52</v>
      </c>
      <c r="E7" s="6" t="s">
        <v>53</v>
      </c>
      <c r="G7" s="6" t="s">
        <v>54</v>
      </c>
      <c r="I7" s="6" t="s">
        <v>48</v>
      </c>
      <c r="K7" s="6" t="s">
        <v>55</v>
      </c>
      <c r="M7" s="6" t="s">
        <v>56</v>
      </c>
      <c r="O7" s="6" t="s">
        <v>57</v>
      </c>
      <c r="Q7" s="6" t="s">
        <v>55</v>
      </c>
      <c r="S7" s="6" t="s">
        <v>49</v>
      </c>
    </row>
    <row r="8" spans="1:19">
      <c r="A8" s="1" t="s">
        <v>59</v>
      </c>
      <c r="C8" s="1" t="s">
        <v>60</v>
      </c>
      <c r="E8" s="1" t="s">
        <v>58</v>
      </c>
      <c r="G8" s="1" t="s">
        <v>61</v>
      </c>
      <c r="I8" s="2">
        <v>0</v>
      </c>
      <c r="K8" s="2">
        <v>1540662284692</v>
      </c>
      <c r="M8" s="2">
        <v>485346470138</v>
      </c>
      <c r="N8" s="2"/>
      <c r="O8" s="2">
        <v>1334963400000</v>
      </c>
      <c r="Q8" s="2">
        <v>691045354830</v>
      </c>
      <c r="S8" s="4">
        <v>0.10059752861495525</v>
      </c>
    </row>
    <row r="9" spans="1:19">
      <c r="A9" s="1" t="s">
        <v>46</v>
      </c>
      <c r="C9" s="1" t="s">
        <v>46</v>
      </c>
      <c r="E9" s="1" t="s">
        <v>46</v>
      </c>
      <c r="G9" s="1" t="s">
        <v>46</v>
      </c>
      <c r="I9" s="1" t="s">
        <v>46</v>
      </c>
      <c r="K9" s="3">
        <f>SUM(K8:K8)</f>
        <v>1540662284692</v>
      </c>
      <c r="M9" s="3">
        <f>SUM(M8:M8)</f>
        <v>485346470138</v>
      </c>
      <c r="O9" s="3">
        <f>SUM(O8:O8)</f>
        <v>1334963400000</v>
      </c>
      <c r="Q9" s="3">
        <f>SUM(Q8:Q8)</f>
        <v>691045354830</v>
      </c>
      <c r="S9" s="5">
        <f>SUM(S8)</f>
        <v>0.10059752861495525</v>
      </c>
    </row>
    <row r="10" spans="1:19">
      <c r="Q10" s="2"/>
    </row>
  </sheetData>
  <mergeCells count="17">
    <mergeCell ref="I7"/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C23" sqref="C23"/>
    </sheetView>
  </sheetViews>
  <sheetFormatPr defaultRowHeight="22.5"/>
  <cols>
    <col min="1" max="1" width="28.28515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7" t="s">
        <v>103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</row>
    <row r="3" spans="1:7" ht="24">
      <c r="A3" s="7" t="s">
        <v>62</v>
      </c>
      <c r="B3" s="7" t="s">
        <v>62</v>
      </c>
      <c r="C3" s="7" t="s">
        <v>62</v>
      </c>
      <c r="D3" s="7" t="s">
        <v>62</v>
      </c>
      <c r="E3" s="7" t="s">
        <v>62</v>
      </c>
      <c r="F3" s="7" t="s">
        <v>62</v>
      </c>
      <c r="G3" s="7" t="s">
        <v>62</v>
      </c>
    </row>
    <row r="4" spans="1:7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</row>
    <row r="6" spans="1:7" ht="24">
      <c r="A6" s="6" t="s">
        <v>66</v>
      </c>
      <c r="C6" s="6" t="s">
        <v>55</v>
      </c>
      <c r="E6" s="6" t="s">
        <v>96</v>
      </c>
      <c r="G6" s="6" t="s">
        <v>13</v>
      </c>
    </row>
    <row r="7" spans="1:7">
      <c r="A7" s="1" t="s">
        <v>101</v>
      </c>
      <c r="C7" s="2">
        <v>107445611730</v>
      </c>
      <c r="E7" s="4">
        <v>0.84584038407204964</v>
      </c>
      <c r="G7" s="4">
        <v>1.5641177420574727E-2</v>
      </c>
    </row>
    <row r="8" spans="1:7">
      <c r="A8" s="1" t="s">
        <v>102</v>
      </c>
      <c r="C8" s="2">
        <v>19582624038</v>
      </c>
      <c r="E8" s="4">
        <v>0.1541596159279503</v>
      </c>
      <c r="G8" s="4">
        <v>2.8507008523387506E-3</v>
      </c>
    </row>
    <row r="9" spans="1:7">
      <c r="A9" s="1" t="s">
        <v>46</v>
      </c>
      <c r="C9" s="3">
        <f>SUM(C7:C8)</f>
        <v>127028235768</v>
      </c>
      <c r="E9" s="10">
        <f>SUM(E7:E8)</f>
        <v>1</v>
      </c>
      <c r="G9" s="5">
        <f>SUM(G7:G8)</f>
        <v>1.8491878272913476E-2</v>
      </c>
    </row>
    <row r="10" spans="1:7" ht="23.25" thickTop="1"/>
    <row r="11" spans="1:7">
      <c r="G11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"/>
  <sheetViews>
    <sheetView rightToLeft="1" workbookViewId="0">
      <selection activeCell="H22" sqref="H22"/>
    </sheetView>
  </sheetViews>
  <sheetFormatPr defaultRowHeight="22.5"/>
  <cols>
    <col min="1" max="1" width="26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7" t="s">
        <v>103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</row>
    <row r="3" spans="1:19" ht="24">
      <c r="A3" s="7" t="s">
        <v>62</v>
      </c>
      <c r="B3" s="7" t="s">
        <v>62</v>
      </c>
      <c r="C3" s="7" t="s">
        <v>62</v>
      </c>
      <c r="D3" s="7" t="s">
        <v>62</v>
      </c>
      <c r="E3" s="7" t="s">
        <v>62</v>
      </c>
      <c r="F3" s="7" t="s">
        <v>62</v>
      </c>
      <c r="G3" s="7" t="s">
        <v>62</v>
      </c>
      <c r="H3" s="7" t="s">
        <v>62</v>
      </c>
      <c r="I3" s="7" t="s">
        <v>62</v>
      </c>
      <c r="J3" s="7" t="s">
        <v>62</v>
      </c>
      <c r="K3" s="7" t="s">
        <v>62</v>
      </c>
      <c r="L3" s="7" t="s">
        <v>62</v>
      </c>
      <c r="M3" s="7" t="s">
        <v>62</v>
      </c>
      <c r="N3" s="7" t="s">
        <v>62</v>
      </c>
      <c r="O3" s="7" t="s">
        <v>62</v>
      </c>
      <c r="P3" s="7" t="s">
        <v>62</v>
      </c>
      <c r="Q3" s="7" t="s">
        <v>62</v>
      </c>
      <c r="R3" s="7" t="s">
        <v>62</v>
      </c>
      <c r="S3" s="7" t="s">
        <v>62</v>
      </c>
    </row>
    <row r="4" spans="1:19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</row>
    <row r="6" spans="1:19" ht="24">
      <c r="A6" s="6" t="s">
        <v>63</v>
      </c>
      <c r="B6" s="6" t="s">
        <v>63</v>
      </c>
      <c r="C6" s="6" t="s">
        <v>63</v>
      </c>
      <c r="D6" s="6" t="s">
        <v>63</v>
      </c>
      <c r="E6" s="6" t="s">
        <v>63</v>
      </c>
      <c r="F6" s="6" t="s">
        <v>63</v>
      </c>
      <c r="G6" s="6" t="s">
        <v>63</v>
      </c>
      <c r="I6" s="6" t="s">
        <v>64</v>
      </c>
      <c r="J6" s="6" t="s">
        <v>64</v>
      </c>
      <c r="K6" s="6" t="s">
        <v>64</v>
      </c>
      <c r="L6" s="6" t="s">
        <v>64</v>
      </c>
      <c r="M6" s="6" t="s">
        <v>64</v>
      </c>
      <c r="O6" s="6" t="s">
        <v>65</v>
      </c>
      <c r="P6" s="6" t="s">
        <v>65</v>
      </c>
      <c r="Q6" s="6" t="s">
        <v>65</v>
      </c>
      <c r="R6" s="6" t="s">
        <v>65</v>
      </c>
      <c r="S6" s="6" t="s">
        <v>65</v>
      </c>
    </row>
    <row r="7" spans="1:19" ht="24">
      <c r="A7" s="6" t="s">
        <v>66</v>
      </c>
      <c r="C7" s="6" t="s">
        <v>67</v>
      </c>
      <c r="E7" s="6" t="s">
        <v>47</v>
      </c>
      <c r="G7" s="6" t="s">
        <v>48</v>
      </c>
      <c r="I7" s="6" t="s">
        <v>68</v>
      </c>
      <c r="K7" s="6" t="s">
        <v>69</v>
      </c>
      <c r="M7" s="6" t="s">
        <v>70</v>
      </c>
      <c r="O7" s="6" t="s">
        <v>68</v>
      </c>
      <c r="Q7" s="6" t="s">
        <v>69</v>
      </c>
      <c r="S7" s="6" t="s">
        <v>70</v>
      </c>
    </row>
    <row r="8" spans="1:19">
      <c r="A8" s="1" t="s">
        <v>59</v>
      </c>
      <c r="C8" s="2">
        <v>1</v>
      </c>
      <c r="E8" s="1" t="s">
        <v>46</v>
      </c>
      <c r="G8" s="2">
        <v>0</v>
      </c>
      <c r="I8" s="2">
        <v>19582624038</v>
      </c>
      <c r="K8" s="2">
        <v>0</v>
      </c>
      <c r="M8" s="2">
        <v>19582624038</v>
      </c>
      <c r="O8" s="2">
        <v>103804895339</v>
      </c>
      <c r="Q8" s="2">
        <v>0</v>
      </c>
      <c r="S8" s="2">
        <v>103804895339</v>
      </c>
    </row>
    <row r="9" spans="1:19">
      <c r="A9" s="1" t="s">
        <v>46</v>
      </c>
      <c r="C9" s="1" t="s">
        <v>46</v>
      </c>
      <c r="E9" s="1" t="s">
        <v>46</v>
      </c>
      <c r="G9" s="3">
        <f>SUM(G8:G8)</f>
        <v>0</v>
      </c>
      <c r="I9" s="3">
        <f>SUM(I8:I8)</f>
        <v>19582624038</v>
      </c>
      <c r="K9" s="3">
        <f>SUM(K8:K8)</f>
        <v>0</v>
      </c>
      <c r="M9" s="3">
        <f>SUM(M8:M8)</f>
        <v>19582624038</v>
      </c>
      <c r="O9" s="3">
        <f>SUM(O8:O8)</f>
        <v>103804895339</v>
      </c>
      <c r="Q9" s="3">
        <f>SUM(Q8:Q8)</f>
        <v>0</v>
      </c>
      <c r="S9" s="3">
        <f>SUM(S8:S8)</f>
        <v>103804895339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6"/>
  <sheetViews>
    <sheetView rightToLeft="1" topLeftCell="A4" workbookViewId="0">
      <selection activeCell="S23" sqref="S23"/>
    </sheetView>
  </sheetViews>
  <sheetFormatPr defaultRowHeight="22.5"/>
  <cols>
    <col min="1" max="1" width="34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7" t="s">
        <v>103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</row>
    <row r="3" spans="1:19" ht="24">
      <c r="A3" s="7" t="s">
        <v>62</v>
      </c>
      <c r="B3" s="7" t="s">
        <v>62</v>
      </c>
      <c r="C3" s="7" t="s">
        <v>62</v>
      </c>
      <c r="D3" s="7" t="s">
        <v>62</v>
      </c>
      <c r="E3" s="7" t="s">
        <v>62</v>
      </c>
      <c r="F3" s="7" t="s">
        <v>62</v>
      </c>
      <c r="G3" s="7" t="s">
        <v>62</v>
      </c>
      <c r="H3" s="7" t="s">
        <v>62</v>
      </c>
      <c r="I3" s="7" t="s">
        <v>62</v>
      </c>
      <c r="J3" s="7" t="s">
        <v>62</v>
      </c>
      <c r="K3" s="7" t="s">
        <v>62</v>
      </c>
      <c r="L3" s="7" t="s">
        <v>62</v>
      </c>
      <c r="M3" s="7" t="s">
        <v>62</v>
      </c>
      <c r="N3" s="7" t="s">
        <v>62</v>
      </c>
      <c r="O3" s="7" t="s">
        <v>62</v>
      </c>
      <c r="P3" s="7" t="s">
        <v>62</v>
      </c>
      <c r="Q3" s="7" t="s">
        <v>62</v>
      </c>
      <c r="R3" s="7" t="s">
        <v>62</v>
      </c>
      <c r="S3" s="7" t="s">
        <v>62</v>
      </c>
    </row>
    <row r="4" spans="1:19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</row>
    <row r="6" spans="1:19" ht="24">
      <c r="A6" s="6" t="s">
        <v>3</v>
      </c>
      <c r="C6" s="6" t="s">
        <v>71</v>
      </c>
      <c r="D6" s="6" t="s">
        <v>71</v>
      </c>
      <c r="E6" s="6" t="s">
        <v>71</v>
      </c>
      <c r="F6" s="6" t="s">
        <v>71</v>
      </c>
      <c r="G6" s="6" t="s">
        <v>71</v>
      </c>
      <c r="I6" s="6" t="s">
        <v>64</v>
      </c>
      <c r="J6" s="6" t="s">
        <v>64</v>
      </c>
      <c r="K6" s="6" t="s">
        <v>64</v>
      </c>
      <c r="L6" s="6" t="s">
        <v>64</v>
      </c>
      <c r="M6" s="6" t="s">
        <v>64</v>
      </c>
      <c r="O6" s="6" t="s">
        <v>65</v>
      </c>
      <c r="P6" s="6" t="s">
        <v>65</v>
      </c>
      <c r="Q6" s="6" t="s">
        <v>65</v>
      </c>
      <c r="R6" s="6" t="s">
        <v>65</v>
      </c>
      <c r="S6" s="6" t="s">
        <v>65</v>
      </c>
    </row>
    <row r="7" spans="1:19" ht="24">
      <c r="A7" s="6" t="s">
        <v>3</v>
      </c>
      <c r="C7" s="6" t="s">
        <v>72</v>
      </c>
      <c r="E7" s="6" t="s">
        <v>73</v>
      </c>
      <c r="G7" s="6" t="s">
        <v>74</v>
      </c>
      <c r="I7" s="6" t="s">
        <v>75</v>
      </c>
      <c r="K7" s="6" t="s">
        <v>69</v>
      </c>
      <c r="M7" s="6" t="s">
        <v>76</v>
      </c>
      <c r="O7" s="6" t="s">
        <v>75</v>
      </c>
      <c r="Q7" s="6" t="s">
        <v>69</v>
      </c>
      <c r="S7" s="6" t="s">
        <v>76</v>
      </c>
    </row>
    <row r="8" spans="1:19">
      <c r="A8" s="1" t="s">
        <v>31</v>
      </c>
      <c r="C8" s="1" t="s">
        <v>77</v>
      </c>
      <c r="E8" s="2">
        <v>4779504</v>
      </c>
      <c r="G8" s="2">
        <v>4700</v>
      </c>
      <c r="I8" s="2">
        <v>0</v>
      </c>
      <c r="K8" s="2">
        <v>0</v>
      </c>
      <c r="M8" s="2">
        <v>0</v>
      </c>
      <c r="O8" s="2">
        <v>22463668800</v>
      </c>
      <c r="Q8" s="2">
        <v>2765797059</v>
      </c>
      <c r="S8" s="2">
        <v>19697871741</v>
      </c>
    </row>
    <row r="9" spans="1:19">
      <c r="A9" s="1" t="s">
        <v>44</v>
      </c>
      <c r="C9" s="1" t="s">
        <v>79</v>
      </c>
      <c r="E9" s="2">
        <v>2892684</v>
      </c>
      <c r="G9" s="2">
        <v>7500</v>
      </c>
      <c r="I9" s="2">
        <v>0</v>
      </c>
      <c r="K9" s="2">
        <v>0</v>
      </c>
      <c r="M9" s="2">
        <v>0</v>
      </c>
      <c r="O9" s="2">
        <v>21695130000</v>
      </c>
      <c r="Q9" s="2">
        <v>1153696926</v>
      </c>
      <c r="S9" s="2">
        <v>20541433074</v>
      </c>
    </row>
    <row r="10" spans="1:19">
      <c r="A10" s="1" t="s">
        <v>40</v>
      </c>
      <c r="C10" s="1" t="s">
        <v>80</v>
      </c>
      <c r="E10" s="2">
        <v>1000000</v>
      </c>
      <c r="G10" s="2">
        <v>5700</v>
      </c>
      <c r="I10" s="2">
        <v>0</v>
      </c>
      <c r="K10" s="2">
        <v>0</v>
      </c>
      <c r="M10" s="2">
        <v>0</v>
      </c>
      <c r="O10" s="2">
        <v>5700000000</v>
      </c>
      <c r="Q10" s="2">
        <v>267885117</v>
      </c>
      <c r="S10" s="2">
        <v>5432114883</v>
      </c>
    </row>
    <row r="11" spans="1:19">
      <c r="A11" s="1" t="s">
        <v>36</v>
      </c>
      <c r="C11" s="1" t="s">
        <v>81</v>
      </c>
      <c r="E11" s="2">
        <v>4000000</v>
      </c>
      <c r="G11" s="2">
        <v>7300</v>
      </c>
      <c r="I11" s="2">
        <v>0</v>
      </c>
      <c r="K11" s="2">
        <v>0</v>
      </c>
      <c r="M11" s="2">
        <v>0</v>
      </c>
      <c r="O11" s="2">
        <v>29200000000</v>
      </c>
      <c r="Q11" s="2">
        <v>0</v>
      </c>
      <c r="S11" s="2">
        <v>29200000000</v>
      </c>
    </row>
    <row r="12" spans="1:19">
      <c r="A12" s="1" t="s">
        <v>39</v>
      </c>
      <c r="C12" s="1" t="s">
        <v>82</v>
      </c>
      <c r="E12" s="2">
        <v>2000000</v>
      </c>
      <c r="G12" s="2">
        <v>5650</v>
      </c>
      <c r="I12" s="2">
        <v>11300000000</v>
      </c>
      <c r="K12" s="2">
        <v>805089059</v>
      </c>
      <c r="M12" s="2">
        <v>10494910941</v>
      </c>
      <c r="O12" s="2">
        <v>11300000000</v>
      </c>
      <c r="Q12" s="2">
        <v>805089059</v>
      </c>
      <c r="S12" s="2">
        <v>10494910941</v>
      </c>
    </row>
    <row r="13" spans="1:19">
      <c r="A13" s="1" t="s">
        <v>28</v>
      </c>
      <c r="C13" s="1" t="s">
        <v>83</v>
      </c>
      <c r="E13" s="2">
        <v>1000000</v>
      </c>
      <c r="G13" s="2">
        <v>1000</v>
      </c>
      <c r="I13" s="2">
        <v>1000000000</v>
      </c>
      <c r="K13" s="2">
        <v>59884095</v>
      </c>
      <c r="M13" s="2">
        <v>940115905</v>
      </c>
      <c r="O13" s="2">
        <v>1000000000</v>
      </c>
      <c r="Q13" s="2">
        <v>59884095</v>
      </c>
      <c r="S13" s="2">
        <v>940115905</v>
      </c>
    </row>
    <row r="14" spans="1:19">
      <c r="A14" s="1" t="s">
        <v>29</v>
      </c>
      <c r="C14" s="1" t="s">
        <v>84</v>
      </c>
      <c r="E14" s="2">
        <v>870000</v>
      </c>
      <c r="G14" s="2">
        <v>14800</v>
      </c>
      <c r="I14" s="2">
        <v>12876000000</v>
      </c>
      <c r="K14" s="2">
        <v>1692799524</v>
      </c>
      <c r="M14" s="2">
        <v>11183200476</v>
      </c>
      <c r="O14" s="2">
        <v>12876000000</v>
      </c>
      <c r="Q14" s="2">
        <v>1692799524</v>
      </c>
      <c r="S14" s="2">
        <v>11183200476</v>
      </c>
    </row>
    <row r="15" spans="1:19">
      <c r="A15" s="1" t="s">
        <v>37</v>
      </c>
      <c r="C15" s="1" t="s">
        <v>85</v>
      </c>
      <c r="E15" s="2">
        <v>18964023</v>
      </c>
      <c r="G15" s="2">
        <v>400</v>
      </c>
      <c r="I15" s="2">
        <v>7585609200</v>
      </c>
      <c r="K15" s="2">
        <v>969725429</v>
      </c>
      <c r="M15" s="2">
        <v>6615883771</v>
      </c>
      <c r="O15" s="2">
        <v>7585609200</v>
      </c>
      <c r="Q15" s="2">
        <v>969725429</v>
      </c>
      <c r="S15" s="2">
        <v>6615883771</v>
      </c>
    </row>
    <row r="16" spans="1:19">
      <c r="A16" s="1" t="s">
        <v>41</v>
      </c>
      <c r="C16" s="1" t="s">
        <v>86</v>
      </c>
      <c r="E16" s="2">
        <v>315759</v>
      </c>
      <c r="G16" s="2">
        <v>10800</v>
      </c>
      <c r="I16" s="2">
        <v>0</v>
      </c>
      <c r="K16" s="2">
        <v>0</v>
      </c>
      <c r="M16" s="2">
        <v>0</v>
      </c>
      <c r="O16" s="2">
        <v>3410197200</v>
      </c>
      <c r="Q16" s="2">
        <v>434173343</v>
      </c>
      <c r="S16" s="2">
        <v>2976023857</v>
      </c>
    </row>
    <row r="17" spans="1:19">
      <c r="A17" s="1" t="s">
        <v>34</v>
      </c>
      <c r="C17" s="1" t="s">
        <v>77</v>
      </c>
      <c r="E17" s="2">
        <v>3804309</v>
      </c>
      <c r="G17" s="2">
        <v>5600</v>
      </c>
      <c r="I17" s="2">
        <v>0</v>
      </c>
      <c r="K17" s="2">
        <v>0</v>
      </c>
      <c r="M17" s="2">
        <v>0</v>
      </c>
      <c r="O17" s="2">
        <v>21304130400</v>
      </c>
      <c r="Q17" s="2">
        <v>0</v>
      </c>
      <c r="S17" s="2">
        <v>21304130400</v>
      </c>
    </row>
    <row r="18" spans="1:19">
      <c r="A18" s="1" t="s">
        <v>20</v>
      </c>
      <c r="C18" s="1" t="s">
        <v>87</v>
      </c>
      <c r="E18" s="2">
        <v>8610000</v>
      </c>
      <c r="G18" s="2">
        <v>4070</v>
      </c>
      <c r="I18" s="2">
        <v>35042700000</v>
      </c>
      <c r="K18" s="2">
        <v>1992091473</v>
      </c>
      <c r="M18" s="2">
        <v>33050608527</v>
      </c>
      <c r="O18" s="2">
        <v>35042700000</v>
      </c>
      <c r="Q18" s="2">
        <v>1992091473</v>
      </c>
      <c r="S18" s="2">
        <v>33050608527</v>
      </c>
    </row>
    <row r="19" spans="1:19">
      <c r="A19" s="1" t="s">
        <v>25</v>
      </c>
      <c r="C19" s="1" t="s">
        <v>88</v>
      </c>
      <c r="E19" s="2">
        <v>68064</v>
      </c>
      <c r="G19" s="2">
        <v>12500</v>
      </c>
      <c r="I19" s="2">
        <v>0</v>
      </c>
      <c r="K19" s="2">
        <v>0</v>
      </c>
      <c r="M19" s="2">
        <v>0</v>
      </c>
      <c r="O19" s="2">
        <v>850800000</v>
      </c>
      <c r="Q19" s="2">
        <v>105200960</v>
      </c>
      <c r="S19" s="2">
        <v>745599040</v>
      </c>
    </row>
    <row r="20" spans="1:19">
      <c r="A20" s="1" t="s">
        <v>23</v>
      </c>
      <c r="C20" s="1" t="s">
        <v>87</v>
      </c>
      <c r="E20" s="2">
        <v>3239231</v>
      </c>
      <c r="G20" s="2">
        <v>6700</v>
      </c>
      <c r="I20" s="2">
        <v>21702847700</v>
      </c>
      <c r="K20" s="2">
        <v>2909159893</v>
      </c>
      <c r="M20" s="2">
        <v>18793687807</v>
      </c>
      <c r="O20" s="2">
        <v>21702847700</v>
      </c>
      <c r="Q20" s="2">
        <v>2909159893</v>
      </c>
      <c r="S20" s="2">
        <v>18793687807</v>
      </c>
    </row>
    <row r="21" spans="1:19">
      <c r="A21" s="1" t="s">
        <v>18</v>
      </c>
      <c r="C21" s="1" t="s">
        <v>78</v>
      </c>
      <c r="E21" s="2">
        <v>14811000</v>
      </c>
      <c r="G21" s="2">
        <v>1850</v>
      </c>
      <c r="I21" s="2">
        <v>27400350000</v>
      </c>
      <c r="K21" s="2">
        <v>0</v>
      </c>
      <c r="M21" s="2">
        <v>27400350000</v>
      </c>
      <c r="O21" s="2">
        <v>27400350000</v>
      </c>
      <c r="Q21" s="2">
        <v>0</v>
      </c>
      <c r="S21" s="2">
        <v>27400350000</v>
      </c>
    </row>
    <row r="22" spans="1:19">
      <c r="A22" s="1" t="s">
        <v>24</v>
      </c>
      <c r="C22" s="1" t="s">
        <v>86</v>
      </c>
      <c r="E22" s="2">
        <v>495499</v>
      </c>
      <c r="G22" s="2">
        <v>22200</v>
      </c>
      <c r="I22" s="2">
        <v>0</v>
      </c>
      <c r="K22" s="2">
        <v>0</v>
      </c>
      <c r="M22" s="2">
        <v>0</v>
      </c>
      <c r="O22" s="2">
        <v>11000077800</v>
      </c>
      <c r="Q22" s="2">
        <v>0</v>
      </c>
      <c r="S22" s="2">
        <v>11000077800</v>
      </c>
    </row>
    <row r="23" spans="1:19" ht="23.25" thickBot="1">
      <c r="A23" s="1" t="s">
        <v>15</v>
      </c>
      <c r="C23" s="1" t="s">
        <v>85</v>
      </c>
      <c r="E23" s="2">
        <v>625000</v>
      </c>
      <c r="G23" s="2">
        <v>3000</v>
      </c>
      <c r="I23" s="2">
        <v>1875000000</v>
      </c>
      <c r="K23" s="2">
        <v>63267615</v>
      </c>
      <c r="M23" s="2">
        <v>1811732385</v>
      </c>
      <c r="O23" s="2">
        <v>1125000000</v>
      </c>
      <c r="Q23" s="2">
        <v>63267615</v>
      </c>
      <c r="S23" s="2">
        <v>1061732385</v>
      </c>
    </row>
    <row r="24" spans="1:19" ht="23.25" thickBot="1">
      <c r="A24" s="1" t="s">
        <v>46</v>
      </c>
      <c r="C24" s="1" t="s">
        <v>46</v>
      </c>
      <c r="E24" s="1" t="s">
        <v>46</v>
      </c>
      <c r="G24" s="1" t="s">
        <v>46</v>
      </c>
      <c r="I24" s="3">
        <f>SUM(I8:I23)</f>
        <v>118782506900</v>
      </c>
      <c r="K24" s="3">
        <f>SUM(K8:K23)</f>
        <v>8492017088</v>
      </c>
      <c r="M24" s="3">
        <f>SUM(M8:M23)</f>
        <v>110290489812</v>
      </c>
      <c r="O24" s="3">
        <f>SUM(O8:O23)</f>
        <v>233656511100</v>
      </c>
      <c r="Q24" s="3">
        <f>SUM(Q8:Q23)</f>
        <v>13218770493</v>
      </c>
      <c r="S24" s="3">
        <f>SUM(S8:S23)</f>
        <v>220437740607</v>
      </c>
    </row>
    <row r="25" spans="1:19" ht="23.25" thickTop="1">
      <c r="M25" s="2"/>
      <c r="S25" s="2"/>
    </row>
    <row r="26" spans="1:19">
      <c r="S26" s="2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0"/>
  <sheetViews>
    <sheetView rightToLeft="1" topLeftCell="A22" workbookViewId="0">
      <selection activeCell="Q18" sqref="Q18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7" t="s">
        <v>103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</row>
    <row r="3" spans="1:17" ht="24">
      <c r="A3" s="7" t="s">
        <v>62</v>
      </c>
      <c r="B3" s="7" t="s">
        <v>62</v>
      </c>
      <c r="C3" s="7" t="s">
        <v>62</v>
      </c>
      <c r="D3" s="7" t="s">
        <v>62</v>
      </c>
      <c r="E3" s="7" t="s">
        <v>62</v>
      </c>
      <c r="F3" s="7" t="s">
        <v>62</v>
      </c>
      <c r="G3" s="7" t="s">
        <v>62</v>
      </c>
      <c r="H3" s="7" t="s">
        <v>62</v>
      </c>
      <c r="I3" s="7" t="s">
        <v>62</v>
      </c>
      <c r="J3" s="7" t="s">
        <v>62</v>
      </c>
      <c r="K3" s="7" t="s">
        <v>62</v>
      </c>
      <c r="L3" s="7" t="s">
        <v>62</v>
      </c>
      <c r="M3" s="7" t="s">
        <v>62</v>
      </c>
      <c r="N3" s="7" t="s">
        <v>62</v>
      </c>
      <c r="O3" s="7" t="s">
        <v>62</v>
      </c>
      <c r="P3" s="7" t="s">
        <v>62</v>
      </c>
      <c r="Q3" s="7" t="s">
        <v>62</v>
      </c>
    </row>
    <row r="4" spans="1:17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</row>
    <row r="6" spans="1:17" ht="24">
      <c r="A6" s="6" t="s">
        <v>3</v>
      </c>
      <c r="C6" s="6" t="s">
        <v>64</v>
      </c>
      <c r="D6" s="6" t="s">
        <v>64</v>
      </c>
      <c r="E6" s="6" t="s">
        <v>64</v>
      </c>
      <c r="F6" s="6" t="s">
        <v>64</v>
      </c>
      <c r="G6" s="6" t="s">
        <v>64</v>
      </c>
      <c r="H6" s="6" t="s">
        <v>64</v>
      </c>
      <c r="I6" s="6" t="s">
        <v>64</v>
      </c>
      <c r="K6" s="6" t="s">
        <v>65</v>
      </c>
      <c r="L6" s="6" t="s">
        <v>65</v>
      </c>
      <c r="M6" s="6" t="s">
        <v>65</v>
      </c>
      <c r="N6" s="6" t="s">
        <v>65</v>
      </c>
      <c r="O6" s="6" t="s">
        <v>65</v>
      </c>
      <c r="P6" s="6" t="s">
        <v>65</v>
      </c>
      <c r="Q6" s="6" t="s">
        <v>65</v>
      </c>
    </row>
    <row r="7" spans="1:17" ht="24.75" thickBot="1">
      <c r="A7" s="6" t="s">
        <v>3</v>
      </c>
      <c r="C7" s="6" t="s">
        <v>7</v>
      </c>
      <c r="E7" s="6" t="s">
        <v>89</v>
      </c>
      <c r="G7" s="6" t="s">
        <v>90</v>
      </c>
      <c r="I7" s="6" t="s">
        <v>91</v>
      </c>
      <c r="K7" s="6" t="s">
        <v>7</v>
      </c>
      <c r="M7" s="6" t="s">
        <v>89</v>
      </c>
      <c r="O7" s="6" t="s">
        <v>90</v>
      </c>
      <c r="Q7" s="6" t="s">
        <v>91</v>
      </c>
    </row>
    <row r="8" spans="1:17">
      <c r="A8" s="1" t="s">
        <v>40</v>
      </c>
      <c r="C8" s="2">
        <v>1265322</v>
      </c>
      <c r="E8" s="2">
        <v>42098342892</v>
      </c>
      <c r="G8" s="2">
        <v>41947423051</v>
      </c>
      <c r="I8" s="2">
        <v>150919841</v>
      </c>
      <c r="K8" s="2">
        <v>1265322</v>
      </c>
      <c r="M8" s="2">
        <v>42098342892</v>
      </c>
      <c r="O8" s="2">
        <v>50178519317</v>
      </c>
      <c r="Q8" s="2">
        <v>-8080176425</v>
      </c>
    </row>
    <row r="9" spans="1:17">
      <c r="A9" s="1" t="s">
        <v>18</v>
      </c>
      <c r="C9" s="2">
        <v>15223343</v>
      </c>
      <c r="E9" s="2">
        <v>292970313153</v>
      </c>
      <c r="G9" s="2">
        <v>332120325382</v>
      </c>
      <c r="I9" s="2">
        <v>-39150012229</v>
      </c>
      <c r="K9" s="2">
        <v>15223343</v>
      </c>
      <c r="M9" s="2">
        <v>292970313153</v>
      </c>
      <c r="O9" s="2">
        <v>339568635033</v>
      </c>
      <c r="Q9" s="2">
        <v>-46598321880</v>
      </c>
    </row>
    <row r="10" spans="1:17">
      <c r="A10" s="1" t="s">
        <v>43</v>
      </c>
      <c r="C10" s="2">
        <v>5714000</v>
      </c>
      <c r="E10" s="2">
        <v>162561648654</v>
      </c>
      <c r="G10" s="2">
        <v>143193796091</v>
      </c>
      <c r="I10" s="2">
        <v>19367852563</v>
      </c>
      <c r="K10" s="2">
        <v>5714000</v>
      </c>
      <c r="M10" s="2">
        <v>162561648654</v>
      </c>
      <c r="O10" s="2">
        <v>159530470655</v>
      </c>
      <c r="Q10" s="2">
        <v>3031177999</v>
      </c>
    </row>
    <row r="11" spans="1:17">
      <c r="A11" s="1" t="s">
        <v>16</v>
      </c>
      <c r="C11" s="2">
        <v>2000000</v>
      </c>
      <c r="E11" s="2">
        <v>65309085000</v>
      </c>
      <c r="G11" s="2">
        <v>66700755000</v>
      </c>
      <c r="I11" s="2">
        <v>-1391670000</v>
      </c>
      <c r="K11" s="2">
        <v>2000000</v>
      </c>
      <c r="M11" s="2">
        <v>65309085000</v>
      </c>
      <c r="O11" s="2">
        <v>70664104800</v>
      </c>
      <c r="Q11" s="2">
        <v>-5355019800</v>
      </c>
    </row>
    <row r="12" spans="1:17">
      <c r="A12" s="1" t="s">
        <v>28</v>
      </c>
      <c r="C12" s="2">
        <v>1000000</v>
      </c>
      <c r="E12" s="2">
        <v>12674137500</v>
      </c>
      <c r="G12" s="2">
        <v>14731821000</v>
      </c>
      <c r="I12" s="2">
        <v>-2057683500</v>
      </c>
      <c r="K12" s="2">
        <v>1000000</v>
      </c>
      <c r="M12" s="2">
        <v>12674137500</v>
      </c>
      <c r="O12" s="2">
        <v>18717353600</v>
      </c>
      <c r="Q12" s="2">
        <v>-6043216100</v>
      </c>
    </row>
    <row r="13" spans="1:17">
      <c r="A13" s="1" t="s">
        <v>38</v>
      </c>
      <c r="C13" s="2">
        <v>6319381</v>
      </c>
      <c r="E13" s="2">
        <v>111564424930</v>
      </c>
      <c r="G13" s="2">
        <v>109073688613</v>
      </c>
      <c r="I13" s="2">
        <v>2490736317</v>
      </c>
      <c r="K13" s="2">
        <v>6319381</v>
      </c>
      <c r="M13" s="2">
        <v>111564424930</v>
      </c>
      <c r="O13" s="2">
        <v>125166648897</v>
      </c>
      <c r="Q13" s="2">
        <v>-13602223967</v>
      </c>
    </row>
    <row r="14" spans="1:17">
      <c r="A14" s="1" t="s">
        <v>22</v>
      </c>
      <c r="C14" s="2">
        <v>6120501</v>
      </c>
      <c r="E14" s="2">
        <v>98440479428</v>
      </c>
      <c r="G14" s="2">
        <v>91943855411</v>
      </c>
      <c r="I14" s="2">
        <v>6496624017</v>
      </c>
      <c r="K14" s="2">
        <v>6120501</v>
      </c>
      <c r="M14" s="2">
        <v>98440479428</v>
      </c>
      <c r="O14" s="2">
        <v>96910079252</v>
      </c>
      <c r="Q14" s="2">
        <v>1530400176</v>
      </c>
    </row>
    <row r="15" spans="1:17">
      <c r="A15" s="1" t="s">
        <v>26</v>
      </c>
      <c r="C15" s="2">
        <v>24576798</v>
      </c>
      <c r="E15" s="2">
        <v>844808974074</v>
      </c>
      <c r="G15" s="2">
        <v>808186013275</v>
      </c>
      <c r="I15" s="2">
        <v>36622960799</v>
      </c>
      <c r="K15" s="2">
        <v>24576798</v>
      </c>
      <c r="M15" s="2">
        <v>844808974074</v>
      </c>
      <c r="O15" s="2">
        <v>896819624960</v>
      </c>
      <c r="Q15" s="2">
        <v>-52010650886</v>
      </c>
    </row>
    <row r="16" spans="1:17">
      <c r="A16" s="1" t="s">
        <v>41</v>
      </c>
      <c r="C16" s="2">
        <v>370000</v>
      </c>
      <c r="E16" s="2">
        <v>70632023940</v>
      </c>
      <c r="G16" s="2">
        <v>84144749908</v>
      </c>
      <c r="I16" s="2">
        <v>-13512725968</v>
      </c>
      <c r="K16" s="2">
        <v>370000</v>
      </c>
      <c r="M16" s="2">
        <v>70632023940</v>
      </c>
      <c r="O16" s="2">
        <v>92771540831</v>
      </c>
      <c r="Q16" s="2">
        <v>-22139516891</v>
      </c>
    </row>
    <row r="17" spans="1:17">
      <c r="A17" s="1" t="s">
        <v>23</v>
      </c>
      <c r="C17" s="2">
        <v>3239231</v>
      </c>
      <c r="E17" s="2">
        <v>121907593810</v>
      </c>
      <c r="G17" s="2">
        <v>150339819202</v>
      </c>
      <c r="I17" s="2">
        <v>-28432225392</v>
      </c>
      <c r="K17" s="2">
        <v>3239231</v>
      </c>
      <c r="M17" s="2">
        <v>121907593810</v>
      </c>
      <c r="O17" s="2">
        <v>171091083393</v>
      </c>
      <c r="Q17" s="2">
        <v>-49183489583</v>
      </c>
    </row>
    <row r="18" spans="1:17">
      <c r="A18" s="1" t="s">
        <v>15</v>
      </c>
      <c r="C18" s="2">
        <v>375000</v>
      </c>
      <c r="E18" s="2">
        <v>3149895937</v>
      </c>
      <c r="G18" s="2">
        <v>3485387812</v>
      </c>
      <c r="I18" s="2">
        <v>-335491875</v>
      </c>
      <c r="K18" s="2">
        <v>375000</v>
      </c>
      <c r="M18" s="2">
        <v>3149895937</v>
      </c>
      <c r="O18" s="2">
        <v>3159115875</v>
      </c>
      <c r="Q18" s="2">
        <v>-9219938</v>
      </c>
    </row>
    <row r="19" spans="1:17">
      <c r="A19" s="1" t="s">
        <v>35</v>
      </c>
      <c r="C19" s="2">
        <v>9958607</v>
      </c>
      <c r="E19" s="2">
        <v>270846305969</v>
      </c>
      <c r="G19" s="2">
        <v>266413329374</v>
      </c>
      <c r="I19" s="2">
        <v>4432976595</v>
      </c>
      <c r="K19" s="2">
        <v>9958607</v>
      </c>
      <c r="M19" s="2">
        <v>270846305969</v>
      </c>
      <c r="O19" s="2">
        <v>284730250749</v>
      </c>
      <c r="Q19" s="2">
        <v>-13883944780</v>
      </c>
    </row>
    <row r="20" spans="1:17">
      <c r="A20" s="1" t="s">
        <v>25</v>
      </c>
      <c r="C20" s="2">
        <v>70000</v>
      </c>
      <c r="E20" s="2">
        <v>4578594300</v>
      </c>
      <c r="G20" s="2">
        <v>4526021489</v>
      </c>
      <c r="I20" s="2">
        <v>52572811</v>
      </c>
      <c r="K20" s="2">
        <v>70000</v>
      </c>
      <c r="M20" s="2">
        <v>4578594300</v>
      </c>
      <c r="O20" s="2">
        <v>5979627283</v>
      </c>
      <c r="Q20" s="2">
        <v>-1401032983</v>
      </c>
    </row>
    <row r="21" spans="1:17">
      <c r="A21" s="1" t="s">
        <v>34</v>
      </c>
      <c r="C21" s="2">
        <v>8076487</v>
      </c>
      <c r="E21" s="2">
        <v>244305182788</v>
      </c>
      <c r="G21" s="2">
        <v>239553979505</v>
      </c>
      <c r="I21" s="2">
        <v>4751203283</v>
      </c>
      <c r="K21" s="2">
        <v>8076487</v>
      </c>
      <c r="M21" s="2">
        <v>244305182788</v>
      </c>
      <c r="O21" s="2">
        <v>269358176116</v>
      </c>
      <c r="Q21" s="2">
        <v>-25052993328</v>
      </c>
    </row>
    <row r="22" spans="1:17">
      <c r="A22" s="1" t="s">
        <v>42</v>
      </c>
      <c r="C22" s="2">
        <v>17290354</v>
      </c>
      <c r="E22" s="2">
        <v>379327604008</v>
      </c>
      <c r="G22" s="2">
        <v>362050781102</v>
      </c>
      <c r="I22" s="2">
        <v>17276822906</v>
      </c>
      <c r="K22" s="2">
        <v>17290354</v>
      </c>
      <c r="M22" s="2">
        <v>379327604008</v>
      </c>
      <c r="O22" s="2">
        <v>387455898724</v>
      </c>
      <c r="Q22" s="2">
        <v>-8128294716</v>
      </c>
    </row>
    <row r="23" spans="1:17">
      <c r="A23" s="1" t="s">
        <v>27</v>
      </c>
      <c r="C23" s="2">
        <v>1341847</v>
      </c>
      <c r="E23" s="2">
        <v>58623279304</v>
      </c>
      <c r="G23" s="2">
        <v>59757062863</v>
      </c>
      <c r="I23" s="2">
        <v>-1133783559</v>
      </c>
      <c r="K23" s="2">
        <v>1341847</v>
      </c>
      <c r="M23" s="2">
        <v>58623279304</v>
      </c>
      <c r="O23" s="2">
        <v>62951716712</v>
      </c>
      <c r="Q23" s="2">
        <v>-4328437408</v>
      </c>
    </row>
    <row r="24" spans="1:17">
      <c r="A24" s="1" t="s">
        <v>36</v>
      </c>
      <c r="C24" s="2">
        <v>8800000</v>
      </c>
      <c r="E24" s="2">
        <v>366438639600</v>
      </c>
      <c r="G24" s="2">
        <v>357736691448</v>
      </c>
      <c r="I24" s="2">
        <v>8701948152</v>
      </c>
      <c r="K24" s="2">
        <v>8800000</v>
      </c>
      <c r="M24" s="2">
        <v>366438639600</v>
      </c>
      <c r="O24" s="2">
        <v>415910074674</v>
      </c>
      <c r="Q24" s="2">
        <v>-49471435074</v>
      </c>
    </row>
    <row r="25" spans="1:17">
      <c r="A25" s="1" t="s">
        <v>39</v>
      </c>
      <c r="C25" s="2">
        <v>3500000</v>
      </c>
      <c r="E25" s="2">
        <v>135339907500</v>
      </c>
      <c r="G25" s="2">
        <v>144589849440</v>
      </c>
      <c r="I25" s="2">
        <v>-9249941940</v>
      </c>
      <c r="K25" s="2">
        <v>3500000</v>
      </c>
      <c r="M25" s="2">
        <v>135339907500</v>
      </c>
      <c r="O25" s="2">
        <v>154698427040</v>
      </c>
      <c r="Q25" s="2">
        <v>-19358519540</v>
      </c>
    </row>
    <row r="26" spans="1:17">
      <c r="A26" s="1" t="s">
        <v>20</v>
      </c>
      <c r="C26" s="2">
        <v>10751484</v>
      </c>
      <c r="E26" s="2">
        <v>240789660459</v>
      </c>
      <c r="G26" s="2">
        <v>264035535221</v>
      </c>
      <c r="I26" s="2">
        <v>-23245874762</v>
      </c>
      <c r="K26" s="2">
        <v>10751484</v>
      </c>
      <c r="M26" s="2">
        <v>240789660459</v>
      </c>
      <c r="O26" s="2">
        <v>293013660035</v>
      </c>
      <c r="Q26" s="2">
        <v>-52223999576</v>
      </c>
    </row>
    <row r="27" spans="1:17">
      <c r="A27" s="1" t="s">
        <v>33</v>
      </c>
      <c r="C27" s="2">
        <v>10871133</v>
      </c>
      <c r="E27" s="2">
        <v>160691907911</v>
      </c>
      <c r="G27" s="2">
        <v>158731055270</v>
      </c>
      <c r="I27" s="2">
        <v>1960852641</v>
      </c>
      <c r="K27" s="2">
        <v>10871133</v>
      </c>
      <c r="M27" s="2">
        <v>160691907911</v>
      </c>
      <c r="O27" s="2">
        <v>181076847038</v>
      </c>
      <c r="Q27" s="2">
        <v>-20384939127</v>
      </c>
    </row>
    <row r="28" spans="1:17">
      <c r="A28" s="1" t="s">
        <v>32</v>
      </c>
      <c r="C28" s="2">
        <v>10298897</v>
      </c>
      <c r="E28" s="2">
        <v>131655774718</v>
      </c>
      <c r="G28" s="2">
        <v>130022816221</v>
      </c>
      <c r="I28" s="2">
        <v>1632958497</v>
      </c>
      <c r="K28" s="2">
        <v>10298897</v>
      </c>
      <c r="M28" s="2">
        <v>131655774718</v>
      </c>
      <c r="O28" s="2">
        <v>143695625083</v>
      </c>
      <c r="Q28" s="2">
        <v>-12039850365</v>
      </c>
    </row>
    <row r="29" spans="1:17">
      <c r="A29" s="1" t="s">
        <v>17</v>
      </c>
      <c r="C29" s="2">
        <v>11450000</v>
      </c>
      <c r="E29" s="2">
        <v>93558991950</v>
      </c>
      <c r="G29" s="2">
        <v>92776429756</v>
      </c>
      <c r="I29" s="2">
        <v>782562194</v>
      </c>
      <c r="K29" s="2">
        <v>11450000</v>
      </c>
      <c r="M29" s="2">
        <v>93558991950</v>
      </c>
      <c r="O29" s="2">
        <v>101837291736</v>
      </c>
      <c r="Q29" s="2">
        <v>-8278299786</v>
      </c>
    </row>
    <row r="30" spans="1:17">
      <c r="A30" s="1" t="s">
        <v>30</v>
      </c>
      <c r="C30" s="2">
        <v>120925162</v>
      </c>
      <c r="E30" s="2">
        <v>641898209907</v>
      </c>
      <c r="G30" s="2">
        <v>621637309854</v>
      </c>
      <c r="I30" s="2">
        <v>20260900053</v>
      </c>
      <c r="K30" s="2">
        <v>120925162</v>
      </c>
      <c r="M30" s="2">
        <v>641898209907</v>
      </c>
      <c r="O30" s="2">
        <v>707839406807</v>
      </c>
      <c r="Q30" s="2">
        <v>-65941196900</v>
      </c>
    </row>
    <row r="31" spans="1:17">
      <c r="A31" s="1" t="s">
        <v>19</v>
      </c>
      <c r="C31" s="2">
        <v>71408829</v>
      </c>
      <c r="E31" s="2">
        <v>716937859321</v>
      </c>
      <c r="G31" s="2">
        <v>710226835715</v>
      </c>
      <c r="I31" s="2">
        <v>6711023606</v>
      </c>
      <c r="K31" s="2">
        <v>71408829</v>
      </c>
      <c r="M31" s="2">
        <v>716937859321</v>
      </c>
      <c r="O31" s="2">
        <v>751674892162</v>
      </c>
      <c r="Q31" s="2">
        <v>-34737032841</v>
      </c>
    </row>
    <row r="32" spans="1:17">
      <c r="A32" s="1" t="s">
        <v>24</v>
      </c>
      <c r="C32" s="2">
        <v>635653</v>
      </c>
      <c r="E32" s="2">
        <v>84007231455</v>
      </c>
      <c r="G32" s="2">
        <v>85685363726</v>
      </c>
      <c r="I32" s="2">
        <v>-1678132271</v>
      </c>
      <c r="K32" s="2">
        <v>635653</v>
      </c>
      <c r="M32" s="2">
        <v>84007231455</v>
      </c>
      <c r="O32" s="2">
        <v>98235463645</v>
      </c>
      <c r="Q32" s="2">
        <v>-14228232190</v>
      </c>
    </row>
    <row r="33" spans="1:17">
      <c r="A33" s="1" t="s">
        <v>21</v>
      </c>
      <c r="C33" s="2">
        <v>6780427</v>
      </c>
      <c r="E33" s="2">
        <v>154415312053</v>
      </c>
      <c r="G33" s="2">
        <v>146929913371</v>
      </c>
      <c r="I33" s="2">
        <v>7485398682</v>
      </c>
      <c r="K33" s="2">
        <v>6780427</v>
      </c>
      <c r="M33" s="2">
        <v>154415312053</v>
      </c>
      <c r="O33" s="2">
        <v>153945558335</v>
      </c>
      <c r="Q33" s="2">
        <v>469753718</v>
      </c>
    </row>
    <row r="34" spans="1:17">
      <c r="A34" s="1" t="s">
        <v>44</v>
      </c>
      <c r="C34" s="2">
        <v>3684111</v>
      </c>
      <c r="E34" s="2">
        <v>199296409162</v>
      </c>
      <c r="G34" s="2">
        <v>197777269903</v>
      </c>
      <c r="I34" s="2">
        <v>1519139259</v>
      </c>
      <c r="K34" s="2">
        <v>3684111</v>
      </c>
      <c r="M34" s="2">
        <v>199296409162</v>
      </c>
      <c r="O34" s="2">
        <v>238905135843</v>
      </c>
      <c r="Q34" s="2">
        <v>-39608726681</v>
      </c>
    </row>
    <row r="35" spans="1:17">
      <c r="A35" s="1" t="s">
        <v>37</v>
      </c>
      <c r="C35" s="2">
        <v>20200000</v>
      </c>
      <c r="E35" s="2">
        <v>47990745900</v>
      </c>
      <c r="G35" s="2">
        <v>60703131802</v>
      </c>
      <c r="I35" s="2">
        <v>-12712385902</v>
      </c>
      <c r="K35" s="2">
        <v>20200000</v>
      </c>
      <c r="M35" s="2">
        <v>47990745900</v>
      </c>
      <c r="O35" s="2">
        <v>62881021541</v>
      </c>
      <c r="Q35" s="2">
        <v>-14890275641</v>
      </c>
    </row>
    <row r="36" spans="1:17">
      <c r="A36" s="1" t="s">
        <v>31</v>
      </c>
      <c r="C36" s="2">
        <v>6000000</v>
      </c>
      <c r="E36" s="2">
        <v>168073974000</v>
      </c>
      <c r="G36" s="2">
        <v>167182930264</v>
      </c>
      <c r="I36" s="2">
        <v>891043736</v>
      </c>
      <c r="K36" s="2">
        <v>6000000</v>
      </c>
      <c r="M36" s="2">
        <v>168073974000</v>
      </c>
      <c r="O36" s="2">
        <v>208861532468</v>
      </c>
      <c r="Q36" s="2">
        <v>-40787558468</v>
      </c>
    </row>
    <row r="37" spans="1:17" ht="23.25" thickBot="1">
      <c r="A37" s="1" t="s">
        <v>29</v>
      </c>
      <c r="C37" s="2">
        <v>32190000</v>
      </c>
      <c r="E37" s="2">
        <v>76636334452</v>
      </c>
      <c r="G37" s="2">
        <v>88177404060</v>
      </c>
      <c r="I37" s="2">
        <v>-11541069608</v>
      </c>
      <c r="K37" s="2">
        <v>32190000</v>
      </c>
      <c r="M37" s="2">
        <v>76636334452</v>
      </c>
      <c r="O37" s="2">
        <v>93472662208</v>
      </c>
      <c r="Q37" s="2">
        <v>-16836327756</v>
      </c>
    </row>
    <row r="38" spans="1:17" ht="23.25" thickBot="1">
      <c r="A38" s="1" t="s">
        <v>46</v>
      </c>
      <c r="C38" s="1" t="s">
        <v>46</v>
      </c>
      <c r="E38" s="3">
        <f>SUM(E8:E37)</f>
        <v>6001528844075</v>
      </c>
      <c r="G38" s="3">
        <f>SUM(G8:G37)</f>
        <v>6004381345129</v>
      </c>
      <c r="I38" s="3">
        <f>SUM(I8:I37)</f>
        <v>-2852501054</v>
      </c>
      <c r="K38" s="1" t="s">
        <v>46</v>
      </c>
      <c r="M38" s="3">
        <f>SUM(M8:M37)</f>
        <v>6001528844075</v>
      </c>
      <c r="O38" s="3">
        <f>SUM(O8:O37)</f>
        <v>6641100444812</v>
      </c>
      <c r="Q38" s="3">
        <f>SUM(Q8:Q37)</f>
        <v>-639571600737</v>
      </c>
    </row>
    <row r="39" spans="1:17" ht="23.25" thickTop="1">
      <c r="I39" s="2"/>
      <c r="Q39" s="2"/>
    </row>
    <row r="40" spans="1:17">
      <c r="I40" s="2"/>
      <c r="Q40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"/>
  <sheetViews>
    <sheetView rightToLeft="1" workbookViewId="0">
      <selection activeCell="G19" sqref="G19"/>
    </sheetView>
  </sheetViews>
  <sheetFormatPr defaultRowHeight="22.5"/>
  <cols>
    <col min="1" max="1" width="4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7" t="s">
        <v>103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</row>
    <row r="3" spans="1:17" ht="24">
      <c r="A3" s="7" t="s">
        <v>62</v>
      </c>
      <c r="B3" s="7" t="s">
        <v>62</v>
      </c>
      <c r="C3" s="7" t="s">
        <v>62</v>
      </c>
      <c r="D3" s="7" t="s">
        <v>62</v>
      </c>
      <c r="E3" s="7" t="s">
        <v>62</v>
      </c>
      <c r="F3" s="7" t="s">
        <v>62</v>
      </c>
      <c r="G3" s="7" t="s">
        <v>62</v>
      </c>
      <c r="H3" s="7" t="s">
        <v>62</v>
      </c>
      <c r="I3" s="7" t="s">
        <v>62</v>
      </c>
      <c r="J3" s="7" t="s">
        <v>62</v>
      </c>
      <c r="K3" s="7" t="s">
        <v>62</v>
      </c>
      <c r="L3" s="7" t="s">
        <v>62</v>
      </c>
      <c r="M3" s="7" t="s">
        <v>62</v>
      </c>
      <c r="N3" s="7" t="s">
        <v>62</v>
      </c>
      <c r="O3" s="7" t="s">
        <v>62</v>
      </c>
      <c r="P3" s="7" t="s">
        <v>62</v>
      </c>
      <c r="Q3" s="7" t="s">
        <v>62</v>
      </c>
    </row>
    <row r="4" spans="1:17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</row>
    <row r="6" spans="1:17" ht="24">
      <c r="A6" s="6" t="s">
        <v>3</v>
      </c>
      <c r="C6" s="6" t="s">
        <v>64</v>
      </c>
      <c r="D6" s="6" t="s">
        <v>64</v>
      </c>
      <c r="E6" s="6" t="s">
        <v>64</v>
      </c>
      <c r="F6" s="6" t="s">
        <v>64</v>
      </c>
      <c r="G6" s="6" t="s">
        <v>64</v>
      </c>
      <c r="H6" s="6" t="s">
        <v>64</v>
      </c>
      <c r="I6" s="6" t="s">
        <v>64</v>
      </c>
      <c r="K6" s="6" t="s">
        <v>65</v>
      </c>
      <c r="L6" s="6" t="s">
        <v>65</v>
      </c>
      <c r="M6" s="6" t="s">
        <v>65</v>
      </c>
      <c r="N6" s="6" t="s">
        <v>65</v>
      </c>
      <c r="O6" s="6" t="s">
        <v>65</v>
      </c>
      <c r="P6" s="6" t="s">
        <v>65</v>
      </c>
      <c r="Q6" s="6" t="s">
        <v>65</v>
      </c>
    </row>
    <row r="7" spans="1:17" ht="24">
      <c r="A7" s="6" t="s">
        <v>3</v>
      </c>
      <c r="C7" s="6" t="s">
        <v>7</v>
      </c>
      <c r="E7" s="6" t="s">
        <v>89</v>
      </c>
      <c r="G7" s="6" t="s">
        <v>90</v>
      </c>
      <c r="I7" s="6" t="s">
        <v>92</v>
      </c>
      <c r="K7" s="6" t="s">
        <v>7</v>
      </c>
      <c r="M7" s="6" t="s">
        <v>89</v>
      </c>
      <c r="O7" s="6" t="s">
        <v>90</v>
      </c>
      <c r="Q7" s="6" t="s">
        <v>92</v>
      </c>
    </row>
    <row r="8" spans="1:17" ht="23.25" thickBot="1">
      <c r="A8" s="1" t="s">
        <v>45</v>
      </c>
      <c r="C8" s="2">
        <v>100000</v>
      </c>
      <c r="E8" s="2">
        <v>634203900</v>
      </c>
      <c r="G8" s="2">
        <v>626580928</v>
      </c>
      <c r="I8" s="2">
        <v>7622972</v>
      </c>
      <c r="K8" s="2">
        <v>100000</v>
      </c>
      <c r="M8" s="2">
        <v>634203900</v>
      </c>
      <c r="O8" s="2">
        <v>626580928</v>
      </c>
      <c r="Q8" s="2">
        <v>7622972</v>
      </c>
    </row>
    <row r="9" spans="1:17" ht="23.25" thickBot="1">
      <c r="A9" s="1" t="s">
        <v>46</v>
      </c>
      <c r="C9" s="1" t="s">
        <v>46</v>
      </c>
      <c r="E9" s="3">
        <f>SUM(E8:E8)</f>
        <v>634203900</v>
      </c>
      <c r="G9" s="3">
        <f>SUM(G8:G8)</f>
        <v>626580928</v>
      </c>
      <c r="I9" s="3">
        <f>SUM(I8:I8)</f>
        <v>7622972</v>
      </c>
      <c r="K9" s="1" t="s">
        <v>46</v>
      </c>
      <c r="M9" s="3">
        <f>SUM(M8:M8)</f>
        <v>634203900</v>
      </c>
      <c r="O9" s="3">
        <f>SUM(O8:O8)</f>
        <v>626580928</v>
      </c>
      <c r="Q9" s="3">
        <f>SUM(Q8:Q8)</f>
        <v>7622972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1"/>
  <sheetViews>
    <sheetView rightToLeft="1" topLeftCell="A19" workbookViewId="0">
      <selection activeCell="I39" sqref="I39"/>
    </sheetView>
  </sheetViews>
  <sheetFormatPr defaultRowHeight="22.5"/>
  <cols>
    <col min="1" max="1" width="40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21.425781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7" t="s">
        <v>103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  <c r="T2" s="7" t="s">
        <v>0</v>
      </c>
      <c r="U2" s="7" t="s">
        <v>0</v>
      </c>
    </row>
    <row r="3" spans="1:21" ht="24">
      <c r="A3" s="7" t="s">
        <v>62</v>
      </c>
      <c r="B3" s="7" t="s">
        <v>62</v>
      </c>
      <c r="C3" s="7" t="s">
        <v>62</v>
      </c>
      <c r="D3" s="7" t="s">
        <v>62</v>
      </c>
      <c r="E3" s="7" t="s">
        <v>62</v>
      </c>
      <c r="F3" s="7" t="s">
        <v>62</v>
      </c>
      <c r="G3" s="7" t="s">
        <v>62</v>
      </c>
      <c r="H3" s="7" t="s">
        <v>62</v>
      </c>
      <c r="I3" s="7" t="s">
        <v>62</v>
      </c>
      <c r="J3" s="7" t="s">
        <v>62</v>
      </c>
      <c r="K3" s="7" t="s">
        <v>62</v>
      </c>
      <c r="L3" s="7" t="s">
        <v>62</v>
      </c>
      <c r="M3" s="7" t="s">
        <v>62</v>
      </c>
      <c r="N3" s="7" t="s">
        <v>62</v>
      </c>
      <c r="O3" s="7" t="s">
        <v>62</v>
      </c>
      <c r="P3" s="7" t="s">
        <v>62</v>
      </c>
      <c r="Q3" s="7" t="s">
        <v>62</v>
      </c>
      <c r="R3" s="7" t="s">
        <v>62</v>
      </c>
      <c r="S3" s="7" t="s">
        <v>62</v>
      </c>
      <c r="T3" s="7" t="s">
        <v>62</v>
      </c>
      <c r="U3" s="7" t="s">
        <v>62</v>
      </c>
    </row>
    <row r="4" spans="1:21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  <c r="T4" s="7" t="s">
        <v>2</v>
      </c>
      <c r="U4" s="7" t="s">
        <v>2</v>
      </c>
    </row>
    <row r="6" spans="1:21" ht="24">
      <c r="A6" s="6" t="s">
        <v>3</v>
      </c>
      <c r="C6" s="6" t="s">
        <v>64</v>
      </c>
      <c r="D6" s="6" t="s">
        <v>64</v>
      </c>
      <c r="E6" s="6" t="s">
        <v>64</v>
      </c>
      <c r="F6" s="6" t="s">
        <v>64</v>
      </c>
      <c r="G6" s="6" t="s">
        <v>64</v>
      </c>
      <c r="H6" s="6" t="s">
        <v>64</v>
      </c>
      <c r="I6" s="6" t="s">
        <v>64</v>
      </c>
      <c r="J6" s="6" t="s">
        <v>64</v>
      </c>
      <c r="K6" s="6" t="s">
        <v>64</v>
      </c>
      <c r="M6" s="6" t="s">
        <v>65</v>
      </c>
      <c r="N6" s="6" t="s">
        <v>65</v>
      </c>
      <c r="O6" s="6" t="s">
        <v>65</v>
      </c>
      <c r="P6" s="6" t="s">
        <v>65</v>
      </c>
      <c r="Q6" s="6" t="s">
        <v>65</v>
      </c>
      <c r="R6" s="6" t="s">
        <v>65</v>
      </c>
      <c r="S6" s="6" t="s">
        <v>65</v>
      </c>
      <c r="T6" s="6" t="s">
        <v>65</v>
      </c>
      <c r="U6" s="6" t="s">
        <v>65</v>
      </c>
    </row>
    <row r="7" spans="1:21" ht="24.75" thickBot="1">
      <c r="A7" s="6" t="s">
        <v>3</v>
      </c>
      <c r="C7" s="6" t="s">
        <v>93</v>
      </c>
      <c r="E7" s="6" t="s">
        <v>94</v>
      </c>
      <c r="G7" s="6" t="s">
        <v>95</v>
      </c>
      <c r="I7" s="6" t="s">
        <v>55</v>
      </c>
      <c r="K7" s="6" t="s">
        <v>96</v>
      </c>
      <c r="M7" s="6" t="s">
        <v>93</v>
      </c>
      <c r="O7" s="6" t="s">
        <v>94</v>
      </c>
      <c r="Q7" s="6" t="s">
        <v>95</v>
      </c>
      <c r="S7" s="6" t="s">
        <v>55</v>
      </c>
      <c r="U7" s="6" t="s">
        <v>96</v>
      </c>
    </row>
    <row r="8" spans="1:21">
      <c r="A8" s="1" t="s">
        <v>45</v>
      </c>
      <c r="C8" s="2">
        <v>0</v>
      </c>
      <c r="E8" s="2">
        <v>0</v>
      </c>
      <c r="G8" s="2">
        <v>7622972</v>
      </c>
      <c r="I8" s="2">
        <v>7622972</v>
      </c>
      <c r="K8" s="4">
        <f>I8/$I$39</f>
        <v>7.0947262314963232E-5</v>
      </c>
      <c r="M8" s="2">
        <v>0</v>
      </c>
      <c r="O8" s="2">
        <v>0</v>
      </c>
      <c r="Q8" s="2">
        <v>7622972</v>
      </c>
      <c r="S8" s="2">
        <f>M8+O8+Q8</f>
        <v>7622972</v>
      </c>
      <c r="U8" s="4">
        <f>S8/$S$39</f>
        <v>-1.8187770948651761E-5</v>
      </c>
    </row>
    <row r="9" spans="1:21">
      <c r="A9" s="1" t="s">
        <v>16</v>
      </c>
      <c r="C9" s="2">
        <v>0</v>
      </c>
      <c r="E9" s="2">
        <v>-1391670000</v>
      </c>
      <c r="G9" s="2"/>
      <c r="I9" s="2">
        <v>-1391670000</v>
      </c>
      <c r="K9" s="4">
        <f>I9/$I$39</f>
        <v>-1.2952320505160569E-2</v>
      </c>
      <c r="M9" s="2"/>
      <c r="O9" s="2">
        <v>-5355019800</v>
      </c>
      <c r="Q9" s="2">
        <v>0</v>
      </c>
      <c r="S9" s="2">
        <f>M9+O9+Q9</f>
        <v>-5355019800</v>
      </c>
      <c r="U9" s="4">
        <f>S9/$S$39</f>
        <v>1.2776627481761045E-2</v>
      </c>
    </row>
    <row r="10" spans="1:21">
      <c r="A10" s="1" t="s">
        <v>35</v>
      </c>
      <c r="C10" s="2">
        <v>0</v>
      </c>
      <c r="E10" s="2">
        <v>4432976595</v>
      </c>
      <c r="G10" s="2">
        <v>0</v>
      </c>
      <c r="I10" s="2">
        <v>4432976595</v>
      </c>
      <c r="K10" s="4">
        <f t="shared" ref="K10:K38" si="0">I10/$I$39</f>
        <v>4.1257865478393142E-2</v>
      </c>
      <c r="M10" s="2">
        <v>0</v>
      </c>
      <c r="O10" s="2">
        <v>-13883944779</v>
      </c>
      <c r="Q10" s="2">
        <v>0</v>
      </c>
      <c r="S10" s="2">
        <f t="shared" ref="S10:S38" si="1">M10+O10+Q10</f>
        <v>-13883944779</v>
      </c>
      <c r="U10" s="4">
        <f t="shared" ref="U10:U38" si="2">S10/$S$39</f>
        <v>3.3125926148512876E-2</v>
      </c>
    </row>
    <row r="11" spans="1:21">
      <c r="A11" s="1" t="s">
        <v>30</v>
      </c>
      <c r="C11" s="2">
        <v>0</v>
      </c>
      <c r="E11" s="2">
        <v>20260900053</v>
      </c>
      <c r="G11" s="2">
        <v>0</v>
      </c>
      <c r="I11" s="2">
        <v>20260900053</v>
      </c>
      <c r="K11" s="4">
        <f t="shared" si="0"/>
        <v>0.18856889291964385</v>
      </c>
      <c r="M11" s="2">
        <v>0</v>
      </c>
      <c r="O11" s="2">
        <v>-65941196899</v>
      </c>
      <c r="Q11" s="2">
        <v>0</v>
      </c>
      <c r="S11" s="2">
        <f t="shared" si="1"/>
        <v>-65941196899</v>
      </c>
      <c r="U11" s="4">
        <f t="shared" si="2"/>
        <v>0.15733015748699558</v>
      </c>
    </row>
    <row r="12" spans="1:21">
      <c r="A12" s="1" t="s">
        <v>31</v>
      </c>
      <c r="C12" s="2">
        <v>0</v>
      </c>
      <c r="E12" s="2">
        <v>891043736</v>
      </c>
      <c r="G12" s="2">
        <v>0</v>
      </c>
      <c r="I12" s="2">
        <v>891043736</v>
      </c>
      <c r="K12" s="4">
        <f t="shared" si="0"/>
        <v>8.2929746655368598E-3</v>
      </c>
      <c r="M12" s="2">
        <v>19697871741</v>
      </c>
      <c r="O12" s="2">
        <v>-40787558468</v>
      </c>
      <c r="Q12" s="2">
        <v>0</v>
      </c>
      <c r="S12" s="2">
        <f t="shared" si="1"/>
        <v>-21089686727</v>
      </c>
      <c r="U12" s="4">
        <f t="shared" si="2"/>
        <v>5.0318221235693537E-2</v>
      </c>
    </row>
    <row r="13" spans="1:21">
      <c r="A13" s="1" t="s">
        <v>44</v>
      </c>
      <c r="C13" s="2">
        <v>0</v>
      </c>
      <c r="E13" s="2">
        <v>1519139259</v>
      </c>
      <c r="G13" s="2">
        <v>0</v>
      </c>
      <c r="I13" s="2">
        <v>1519139259</v>
      </c>
      <c r="K13" s="4">
        <f t="shared" si="0"/>
        <v>1.4138681278277273E-2</v>
      </c>
      <c r="M13" s="2">
        <v>20541433074</v>
      </c>
      <c r="O13" s="2">
        <v>-39608726680</v>
      </c>
      <c r="Q13" s="2">
        <v>0</v>
      </c>
      <c r="S13" s="2">
        <f t="shared" si="1"/>
        <v>-19067293606</v>
      </c>
      <c r="U13" s="4">
        <f t="shared" si="2"/>
        <v>4.5492961107114163E-2</v>
      </c>
    </row>
    <row r="14" spans="1:21">
      <c r="A14" s="1" t="s">
        <v>40</v>
      </c>
      <c r="C14" s="2">
        <v>0</v>
      </c>
      <c r="E14" s="2">
        <v>150919841</v>
      </c>
      <c r="G14" s="2">
        <v>0</v>
      </c>
      <c r="I14" s="2">
        <v>150919841</v>
      </c>
      <c r="K14" s="4">
        <f t="shared" si="0"/>
        <v>1.4046161455085421E-3</v>
      </c>
      <c r="M14" s="2">
        <v>5432114883</v>
      </c>
      <c r="O14" s="2">
        <v>-8080176424</v>
      </c>
      <c r="Q14" s="2">
        <v>0</v>
      </c>
      <c r="S14" s="2">
        <f t="shared" si="1"/>
        <v>-2648061541</v>
      </c>
      <c r="U14" s="4">
        <f t="shared" si="2"/>
        <v>6.3180524296352928E-3</v>
      </c>
    </row>
    <row r="15" spans="1:21">
      <c r="A15" s="1" t="s">
        <v>36</v>
      </c>
      <c r="C15" s="2">
        <v>0</v>
      </c>
      <c r="E15" s="2">
        <v>8701948152</v>
      </c>
      <c r="G15" s="2">
        <v>0</v>
      </c>
      <c r="I15" s="2">
        <v>8701948152</v>
      </c>
      <c r="K15" s="4">
        <f t="shared" si="0"/>
        <v>8.0989330433216003E-2</v>
      </c>
      <c r="M15" s="2">
        <v>29200000000</v>
      </c>
      <c r="O15" s="2">
        <v>-49471435074</v>
      </c>
      <c r="Q15" s="2">
        <v>0</v>
      </c>
      <c r="S15" s="2">
        <f t="shared" si="1"/>
        <v>-20271435074</v>
      </c>
      <c r="U15" s="4">
        <f t="shared" si="2"/>
        <v>4.8365941515510949E-2</v>
      </c>
    </row>
    <row r="16" spans="1:21">
      <c r="A16" s="1" t="s">
        <v>39</v>
      </c>
      <c r="C16" s="2">
        <v>10494910941</v>
      </c>
      <c r="E16" s="2">
        <v>-9249941940</v>
      </c>
      <c r="G16" s="2">
        <v>0</v>
      </c>
      <c r="I16" s="2">
        <v>1244969001</v>
      </c>
      <c r="K16" s="4">
        <f t="shared" si="0"/>
        <v>1.1586969267097494E-2</v>
      </c>
      <c r="M16" s="2">
        <v>10494910941</v>
      </c>
      <c r="O16" s="2">
        <v>-19358519540</v>
      </c>
      <c r="Q16" s="2">
        <v>0</v>
      </c>
      <c r="S16" s="2">
        <f t="shared" si="1"/>
        <v>-8863608599</v>
      </c>
      <c r="U16" s="4">
        <f t="shared" si="2"/>
        <v>2.1147825674436706E-2</v>
      </c>
    </row>
    <row r="17" spans="1:21">
      <c r="A17" s="1" t="s">
        <v>28</v>
      </c>
      <c r="C17" s="2">
        <v>940115905</v>
      </c>
      <c r="E17" s="2">
        <v>-2057683500</v>
      </c>
      <c r="G17" s="2">
        <v>0</v>
      </c>
      <c r="I17" s="2">
        <v>-1117567595</v>
      </c>
      <c r="K17" s="4">
        <f t="shared" si="0"/>
        <v>-1.040124000418309E-2</v>
      </c>
      <c r="M17" s="2">
        <v>940115905</v>
      </c>
      <c r="O17" s="2">
        <v>-6043216100</v>
      </c>
      <c r="Q17" s="2">
        <v>0</v>
      </c>
      <c r="S17" s="2">
        <f t="shared" si="1"/>
        <v>-5103100195</v>
      </c>
      <c r="U17" s="4">
        <f t="shared" si="2"/>
        <v>1.217556846262588E-2</v>
      </c>
    </row>
    <row r="18" spans="1:21">
      <c r="A18" s="1" t="s">
        <v>29</v>
      </c>
      <c r="C18" s="2">
        <v>11183200476</v>
      </c>
      <c r="E18" s="2">
        <v>-11541069607</v>
      </c>
      <c r="G18" s="2">
        <v>0</v>
      </c>
      <c r="I18" s="2">
        <v>-357869131</v>
      </c>
      <c r="K18" s="4">
        <f t="shared" si="0"/>
        <v>-3.3307002979264437E-3</v>
      </c>
      <c r="M18" s="2">
        <v>11183200476</v>
      </c>
      <c r="O18" s="2">
        <v>-16836327755</v>
      </c>
      <c r="Q18" s="2">
        <v>0</v>
      </c>
      <c r="S18" s="2">
        <f t="shared" si="1"/>
        <v>-5653127279</v>
      </c>
      <c r="U18" s="4">
        <f t="shared" si="2"/>
        <v>1.3487886889001688E-2</v>
      </c>
    </row>
    <row r="19" spans="1:21">
      <c r="A19" s="1" t="s">
        <v>37</v>
      </c>
      <c r="C19" s="2">
        <v>6615883771</v>
      </c>
      <c r="E19" s="2">
        <v>-12712385902</v>
      </c>
      <c r="G19" s="2">
        <v>0</v>
      </c>
      <c r="I19" s="2">
        <v>-6096502131</v>
      </c>
      <c r="K19" s="4">
        <f t="shared" si="0"/>
        <v>-5.6740354797549998E-2</v>
      </c>
      <c r="M19" s="2">
        <v>6615883771</v>
      </c>
      <c r="O19" s="2">
        <v>-14890275641</v>
      </c>
      <c r="Q19" s="2">
        <v>0</v>
      </c>
      <c r="S19" s="2">
        <f t="shared" si="1"/>
        <v>-8274391870</v>
      </c>
      <c r="U19" s="4">
        <f t="shared" si="2"/>
        <v>1.9742004046577413E-2</v>
      </c>
    </row>
    <row r="20" spans="1:21">
      <c r="A20" s="1" t="s">
        <v>41</v>
      </c>
      <c r="C20" s="2">
        <v>0</v>
      </c>
      <c r="E20" s="2">
        <v>-13512725968</v>
      </c>
      <c r="G20" s="2">
        <v>0</v>
      </c>
      <c r="I20" s="2">
        <v>-13512725968</v>
      </c>
      <c r="K20" s="4">
        <f t="shared" si="0"/>
        <v>-0.12576340485599466</v>
      </c>
      <c r="M20" s="2">
        <v>2976023857</v>
      </c>
      <c r="O20" s="2">
        <v>-22139516891</v>
      </c>
      <c r="Q20" s="2">
        <v>0</v>
      </c>
      <c r="S20" s="2">
        <f t="shared" si="1"/>
        <v>-19163493034</v>
      </c>
      <c r="U20" s="4">
        <f t="shared" si="2"/>
        <v>4.5722484862659285E-2</v>
      </c>
    </row>
    <row r="21" spans="1:21">
      <c r="A21" s="1" t="s">
        <v>34</v>
      </c>
      <c r="C21" s="2">
        <v>0</v>
      </c>
      <c r="E21" s="2">
        <v>4751203283</v>
      </c>
      <c r="G21" s="2">
        <v>0</v>
      </c>
      <c r="I21" s="2">
        <v>4751203283</v>
      </c>
      <c r="K21" s="4">
        <f t="shared" si="0"/>
        <v>4.4219612197278893E-2</v>
      </c>
      <c r="M21" s="2">
        <v>21304130400</v>
      </c>
      <c r="O21" s="2">
        <v>-25052993327</v>
      </c>
      <c r="Q21" s="2">
        <v>0</v>
      </c>
      <c r="S21" s="2">
        <f t="shared" si="1"/>
        <v>-3748862927</v>
      </c>
      <c r="U21" s="4">
        <f t="shared" si="2"/>
        <v>8.9444720817770558E-3</v>
      </c>
    </row>
    <row r="22" spans="1:21">
      <c r="A22" s="1" t="s">
        <v>20</v>
      </c>
      <c r="C22" s="2">
        <v>33050608527</v>
      </c>
      <c r="E22" s="2">
        <v>-23245874761</v>
      </c>
      <c r="G22" s="2">
        <v>0</v>
      </c>
      <c r="I22" s="2">
        <v>9804733766</v>
      </c>
      <c r="K22" s="4">
        <f t="shared" si="0"/>
        <v>9.125299403235107E-2</v>
      </c>
      <c r="M22" s="2">
        <v>33050608527</v>
      </c>
      <c r="O22" s="2">
        <v>-52223999575</v>
      </c>
      <c r="Q22" s="2">
        <v>0</v>
      </c>
      <c r="S22" s="2">
        <f t="shared" si="1"/>
        <v>-19173391048</v>
      </c>
      <c r="U22" s="4">
        <f t="shared" si="2"/>
        <v>4.574610069274216E-2</v>
      </c>
    </row>
    <row r="23" spans="1:21">
      <c r="A23" s="1" t="s">
        <v>25</v>
      </c>
      <c r="C23" s="2">
        <v>0</v>
      </c>
      <c r="E23" s="2">
        <v>52572811</v>
      </c>
      <c r="G23" s="2">
        <v>0</v>
      </c>
      <c r="I23" s="2">
        <v>52572811</v>
      </c>
      <c r="K23" s="4">
        <f t="shared" si="0"/>
        <v>4.8929695827978697E-4</v>
      </c>
      <c r="M23" s="2">
        <v>745599040</v>
      </c>
      <c r="O23" s="2">
        <v>-1401032983</v>
      </c>
      <c r="Q23" s="2">
        <v>0</v>
      </c>
      <c r="S23" s="2">
        <f t="shared" si="1"/>
        <v>-655433943</v>
      </c>
      <c r="U23" s="4">
        <f t="shared" si="2"/>
        <v>1.5638103389669638E-3</v>
      </c>
    </row>
    <row r="24" spans="1:21">
      <c r="A24" s="1" t="s">
        <v>23</v>
      </c>
      <c r="C24" s="2">
        <v>18793687807</v>
      </c>
      <c r="E24" s="2">
        <v>-28432225391</v>
      </c>
      <c r="G24" s="2">
        <v>0</v>
      </c>
      <c r="I24" s="2">
        <v>-9638537584</v>
      </c>
      <c r="K24" s="4">
        <f t="shared" si="0"/>
        <v>-8.9706200456289215E-2</v>
      </c>
      <c r="M24" s="2">
        <v>18793687807</v>
      </c>
      <c r="O24" s="2">
        <v>-49183489582</v>
      </c>
      <c r="Q24" s="2">
        <v>0</v>
      </c>
      <c r="S24" s="2">
        <f t="shared" si="1"/>
        <v>-30389801775</v>
      </c>
      <c r="U24" s="4">
        <f t="shared" si="2"/>
        <v>7.250751463584422E-2</v>
      </c>
    </row>
    <row r="25" spans="1:21">
      <c r="A25" s="1" t="s">
        <v>18</v>
      </c>
      <c r="C25" s="2">
        <v>27400350000</v>
      </c>
      <c r="E25" s="2">
        <v>-39150012228</v>
      </c>
      <c r="G25" s="2">
        <v>0</v>
      </c>
      <c r="I25" s="2">
        <v>-11749662228</v>
      </c>
      <c r="K25" s="4">
        <f t="shared" si="0"/>
        <v>-0.10935451005226456</v>
      </c>
      <c r="M25" s="2">
        <v>27400350000</v>
      </c>
      <c r="O25" s="2">
        <v>-46598321879</v>
      </c>
      <c r="Q25" s="2">
        <v>0</v>
      </c>
      <c r="S25" s="2">
        <f t="shared" si="1"/>
        <v>-19197971879</v>
      </c>
      <c r="U25" s="4">
        <f t="shared" si="2"/>
        <v>4.5804748490996638E-2</v>
      </c>
    </row>
    <row r="26" spans="1:21">
      <c r="A26" s="1" t="s">
        <v>24</v>
      </c>
      <c r="C26" s="2">
        <v>0</v>
      </c>
      <c r="E26" s="2">
        <v>-1678132270</v>
      </c>
      <c r="G26" s="2">
        <v>0</v>
      </c>
      <c r="I26" s="2">
        <v>-1678132270</v>
      </c>
      <c r="K26" s="4">
        <f t="shared" si="0"/>
        <v>-1.5618434694354734E-2</v>
      </c>
      <c r="M26" s="2">
        <v>11000077800</v>
      </c>
      <c r="O26" s="2">
        <v>-14228232189</v>
      </c>
      <c r="Q26" s="2">
        <v>0</v>
      </c>
      <c r="S26" s="2">
        <f t="shared" si="1"/>
        <v>-3228154389</v>
      </c>
      <c r="U26" s="4">
        <f t="shared" si="2"/>
        <v>7.7021052437312998E-3</v>
      </c>
    </row>
    <row r="27" spans="1:21">
      <c r="A27" s="1" t="s">
        <v>15</v>
      </c>
      <c r="C27" s="2">
        <v>1811732385</v>
      </c>
      <c r="E27" s="2">
        <v>-335491875</v>
      </c>
      <c r="G27" s="2">
        <v>0</v>
      </c>
      <c r="I27" s="2">
        <v>1476240510</v>
      </c>
      <c r="K27" s="4">
        <f t="shared" si="0"/>
        <v>1.3739421147414039E-2</v>
      </c>
      <c r="M27" s="2">
        <v>1061732385</v>
      </c>
      <c r="O27" s="2">
        <v>-9219938</v>
      </c>
      <c r="Q27" s="2">
        <v>0</v>
      </c>
      <c r="S27" s="2">
        <f t="shared" si="1"/>
        <v>1052512447</v>
      </c>
      <c r="U27" s="4">
        <f t="shared" si="2"/>
        <v>-2.5112062994119585E-3</v>
      </c>
    </row>
    <row r="28" spans="1:21">
      <c r="A28" s="1" t="s">
        <v>43</v>
      </c>
      <c r="C28" s="2">
        <v>0</v>
      </c>
      <c r="E28" s="2">
        <v>19367852563</v>
      </c>
      <c r="G28" s="2">
        <v>0</v>
      </c>
      <c r="I28" s="2">
        <v>19367852563</v>
      </c>
      <c r="K28" s="4">
        <f t="shared" si="0"/>
        <v>0.18025726924678379</v>
      </c>
      <c r="M28" s="2">
        <v>0</v>
      </c>
      <c r="O28" s="2">
        <v>3031177999</v>
      </c>
      <c r="Q28" s="2">
        <v>0</v>
      </c>
      <c r="S28" s="2">
        <f t="shared" si="1"/>
        <v>3031177999</v>
      </c>
      <c r="U28" s="4">
        <f t="shared" si="2"/>
        <v>-7.232136120978087E-3</v>
      </c>
    </row>
    <row r="29" spans="1:21">
      <c r="A29" s="1" t="s">
        <v>38</v>
      </c>
      <c r="C29" s="2">
        <v>0</v>
      </c>
      <c r="E29" s="2">
        <v>2490736317</v>
      </c>
      <c r="G29" s="2">
        <v>0</v>
      </c>
      <c r="I29" s="2">
        <v>2490736317</v>
      </c>
      <c r="K29" s="4">
        <f t="shared" si="0"/>
        <v>2.3181368479328588E-2</v>
      </c>
      <c r="M29" s="2">
        <v>0</v>
      </c>
      <c r="O29" s="2">
        <v>-13602223966</v>
      </c>
      <c r="Q29" s="2">
        <v>0</v>
      </c>
      <c r="S29" s="2">
        <f t="shared" si="1"/>
        <v>-13602223966</v>
      </c>
      <c r="U29" s="4">
        <f t="shared" si="2"/>
        <v>3.2453763950053803E-2</v>
      </c>
    </row>
    <row r="30" spans="1:21">
      <c r="A30" s="1" t="s">
        <v>22</v>
      </c>
      <c r="C30" s="2">
        <v>0</v>
      </c>
      <c r="E30" s="2">
        <v>6496624017</v>
      </c>
      <c r="G30" s="2">
        <v>0</v>
      </c>
      <c r="I30" s="2">
        <v>6496624017</v>
      </c>
      <c r="K30" s="4">
        <f t="shared" si="0"/>
        <v>6.046430293798654E-2</v>
      </c>
      <c r="M30" s="2">
        <v>0</v>
      </c>
      <c r="O30" s="2">
        <v>1530400176</v>
      </c>
      <c r="Q30" s="2">
        <v>0</v>
      </c>
      <c r="S30" s="2">
        <f t="shared" si="1"/>
        <v>1530400176</v>
      </c>
      <c r="U30" s="4">
        <f t="shared" si="2"/>
        <v>-3.6514062836468953E-3</v>
      </c>
    </row>
    <row r="31" spans="1:21">
      <c r="A31" s="1" t="s">
        <v>26</v>
      </c>
      <c r="C31" s="2">
        <v>0</v>
      </c>
      <c r="E31" s="2">
        <v>36622960799</v>
      </c>
      <c r="G31" s="2">
        <v>0</v>
      </c>
      <c r="I31" s="2">
        <v>36622960799</v>
      </c>
      <c r="K31" s="4">
        <f t="shared" si="0"/>
        <v>0.34085115445226194</v>
      </c>
      <c r="M31" s="2">
        <v>0</v>
      </c>
      <c r="O31" s="2">
        <v>-52010650885</v>
      </c>
      <c r="Q31" s="2">
        <v>0</v>
      </c>
      <c r="S31" s="2">
        <f t="shared" si="1"/>
        <v>-52010650885</v>
      </c>
      <c r="U31" s="4">
        <f t="shared" si="2"/>
        <v>0.12409304470574888</v>
      </c>
    </row>
    <row r="32" spans="1:21">
      <c r="A32" s="1" t="s">
        <v>42</v>
      </c>
      <c r="C32" s="2">
        <v>0</v>
      </c>
      <c r="E32" s="2">
        <v>17276822910</v>
      </c>
      <c r="G32" s="2">
        <v>0</v>
      </c>
      <c r="I32" s="2">
        <v>17276822910</v>
      </c>
      <c r="K32" s="4">
        <f t="shared" si="0"/>
        <v>0.16079598442247148</v>
      </c>
      <c r="M32" s="2">
        <v>0</v>
      </c>
      <c r="O32" s="2">
        <v>-8128294715</v>
      </c>
      <c r="Q32" s="2">
        <v>0</v>
      </c>
      <c r="S32" s="2">
        <f t="shared" si="1"/>
        <v>-8128294715</v>
      </c>
      <c r="U32" s="4">
        <f t="shared" si="2"/>
        <v>1.9393428505254464E-2</v>
      </c>
    </row>
    <row r="33" spans="1:21">
      <c r="A33" s="1" t="s">
        <v>27</v>
      </c>
      <c r="C33" s="2">
        <v>0</v>
      </c>
      <c r="E33" s="2">
        <v>-1133783558</v>
      </c>
      <c r="G33" s="2">
        <v>0</v>
      </c>
      <c r="I33" s="2">
        <v>-1133783558</v>
      </c>
      <c r="K33" s="4">
        <f t="shared" si="0"/>
        <v>-1.0552162528974044E-2</v>
      </c>
      <c r="M33" s="2">
        <v>0</v>
      </c>
      <c r="O33" s="2">
        <v>-4328437414</v>
      </c>
      <c r="Q33" s="2">
        <v>0</v>
      </c>
      <c r="S33" s="2">
        <f t="shared" si="1"/>
        <v>-4328437414</v>
      </c>
      <c r="U33" s="4">
        <f t="shared" si="2"/>
        <v>1.0327288130063518E-2</v>
      </c>
    </row>
    <row r="34" spans="1:21">
      <c r="A34" s="1" t="s">
        <v>33</v>
      </c>
      <c r="C34" s="2">
        <v>0</v>
      </c>
      <c r="E34" s="2">
        <v>1960852641</v>
      </c>
      <c r="G34" s="2">
        <v>0</v>
      </c>
      <c r="I34" s="2">
        <v>1960852641</v>
      </c>
      <c r="K34" s="4">
        <f t="shared" si="0"/>
        <v>1.8249722900991295E-2</v>
      </c>
      <c r="M34" s="2">
        <v>0</v>
      </c>
      <c r="O34" s="2">
        <v>-20384939126</v>
      </c>
      <c r="Q34" s="2">
        <v>0</v>
      </c>
      <c r="S34" s="2">
        <f t="shared" si="1"/>
        <v>-20384939126</v>
      </c>
      <c r="U34" s="4">
        <f t="shared" si="2"/>
        <v>4.8636752650527561E-2</v>
      </c>
    </row>
    <row r="35" spans="1:21">
      <c r="A35" s="1" t="s">
        <v>32</v>
      </c>
      <c r="C35" s="2">
        <v>0</v>
      </c>
      <c r="E35" s="2">
        <v>1632958497</v>
      </c>
      <c r="G35" s="2">
        <v>0</v>
      </c>
      <c r="I35" s="2">
        <v>1632958497</v>
      </c>
      <c r="K35" s="4">
        <f t="shared" si="0"/>
        <v>1.5198000836957959E-2</v>
      </c>
      <c r="M35" s="2">
        <v>0</v>
      </c>
      <c r="O35" s="2">
        <v>-12039850364</v>
      </c>
      <c r="Q35" s="2">
        <v>0</v>
      </c>
      <c r="S35" s="2">
        <f>M35+O35+Q35</f>
        <v>-12039850364</v>
      </c>
      <c r="U35" s="4">
        <f t="shared" si="2"/>
        <v>2.8726071757376719E-2</v>
      </c>
    </row>
    <row r="36" spans="1:21">
      <c r="A36" s="1" t="s">
        <v>17</v>
      </c>
      <c r="C36" s="2">
        <v>0</v>
      </c>
      <c r="E36" s="2">
        <v>782562194</v>
      </c>
      <c r="G36" s="2">
        <v>0</v>
      </c>
      <c r="I36" s="2">
        <v>782562194</v>
      </c>
      <c r="K36" s="4">
        <f t="shared" si="0"/>
        <v>7.2833332269213562E-3</v>
      </c>
      <c r="M36" s="2">
        <v>0</v>
      </c>
      <c r="O36" s="2">
        <v>-8278299786</v>
      </c>
      <c r="Q36" s="2">
        <v>0</v>
      </c>
      <c r="S36" s="2">
        <f t="shared" si="1"/>
        <v>-8278299786</v>
      </c>
      <c r="U36" s="4">
        <f t="shared" si="2"/>
        <v>1.9751328005932708E-2</v>
      </c>
    </row>
    <row r="37" spans="1:21">
      <c r="A37" s="1" t="s">
        <v>19</v>
      </c>
      <c r="C37" s="2">
        <v>0</v>
      </c>
      <c r="E37" s="2">
        <v>6711023606</v>
      </c>
      <c r="G37" s="2">
        <v>0</v>
      </c>
      <c r="I37" s="2">
        <v>6711023606</v>
      </c>
      <c r="K37" s="4">
        <f t="shared" si="0"/>
        <v>6.2459727279175682E-2</v>
      </c>
      <c r="M37" s="2">
        <v>0</v>
      </c>
      <c r="O37" s="2">
        <v>-34737032840</v>
      </c>
      <c r="Q37" s="2">
        <v>0</v>
      </c>
      <c r="S37" s="2">
        <f t="shared" si="1"/>
        <v>-34737032840</v>
      </c>
      <c r="U37" s="4">
        <f t="shared" si="2"/>
        <v>8.2879642838739817E-2</v>
      </c>
    </row>
    <row r="38" spans="1:21" ht="23.25" thickBot="1">
      <c r="A38" s="1" t="s">
        <v>21</v>
      </c>
      <c r="C38" s="2">
        <v>0</v>
      </c>
      <c r="E38" s="2">
        <v>7485398672</v>
      </c>
      <c r="G38" s="2">
        <v>0</v>
      </c>
      <c r="I38" s="2">
        <v>7485398672</v>
      </c>
      <c r="K38" s="4">
        <f t="shared" si="0"/>
        <v>6.9666862624506734E-2</v>
      </c>
      <c r="M38" s="2">
        <v>0</v>
      </c>
      <c r="O38" s="2">
        <v>469753708</v>
      </c>
      <c r="Q38" s="2">
        <v>0</v>
      </c>
      <c r="S38" s="2">
        <f t="shared" si="1"/>
        <v>469753708</v>
      </c>
      <c r="U38" s="4">
        <f t="shared" si="2"/>
        <v>-1.1207928932946156E-3</v>
      </c>
    </row>
    <row r="39" spans="1:21" ht="23.25" thickBot="1">
      <c r="A39" s="1" t="s">
        <v>46</v>
      </c>
      <c r="C39" s="3">
        <f>SUM(C8:C38)</f>
        <v>110290489812</v>
      </c>
      <c r="E39" s="3">
        <f>SUM(E8:E38)</f>
        <v>-2852501054</v>
      </c>
      <c r="G39" s="3">
        <f>SUM(G8:G38)</f>
        <v>7622972</v>
      </c>
      <c r="I39" s="3">
        <f>SUM(I8:I38)</f>
        <v>107445611730</v>
      </c>
      <c r="K39" s="10">
        <f>SUM(K8:K38)</f>
        <v>0.99999999999999989</v>
      </c>
      <c r="M39" s="3">
        <f>SUM(M8:M38)</f>
        <v>220437740607</v>
      </c>
      <c r="O39" s="3">
        <f>SUM(O8:O38)</f>
        <v>-639571600737</v>
      </c>
      <c r="Q39" s="3">
        <f>SUM(Q8:Q38)</f>
        <v>7622972</v>
      </c>
      <c r="S39" s="3">
        <f>SUM(S8:S38)</f>
        <v>-419126237158</v>
      </c>
      <c r="U39" s="10">
        <f>SUM(U8:U38)</f>
        <v>1.0000000000000002</v>
      </c>
    </row>
    <row r="40" spans="1:21" ht="23.25" thickTop="1">
      <c r="E40" s="8"/>
    </row>
    <row r="41" spans="1:21">
      <c r="E41" s="2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E9" sqref="E9"/>
    </sheetView>
  </sheetViews>
  <sheetFormatPr defaultRowHeight="22.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7" t="s">
        <v>103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</row>
    <row r="3" spans="1:11" ht="24">
      <c r="A3" s="7" t="s">
        <v>62</v>
      </c>
      <c r="B3" s="7" t="s">
        <v>62</v>
      </c>
      <c r="C3" s="7" t="s">
        <v>62</v>
      </c>
      <c r="D3" s="7" t="s">
        <v>62</v>
      </c>
      <c r="E3" s="7" t="s">
        <v>62</v>
      </c>
      <c r="F3" s="7" t="s">
        <v>62</v>
      </c>
      <c r="G3" s="7" t="s">
        <v>62</v>
      </c>
      <c r="H3" s="7" t="s">
        <v>62</v>
      </c>
      <c r="I3" s="7" t="s">
        <v>62</v>
      </c>
      <c r="J3" s="7" t="s">
        <v>62</v>
      </c>
      <c r="K3" s="7" t="s">
        <v>62</v>
      </c>
    </row>
    <row r="4" spans="1:11" ht="2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</row>
    <row r="6" spans="1:11" ht="24">
      <c r="A6" s="6" t="s">
        <v>97</v>
      </c>
      <c r="B6" s="6" t="s">
        <v>97</v>
      </c>
      <c r="C6" s="6" t="s">
        <v>97</v>
      </c>
      <c r="E6" s="6" t="s">
        <v>64</v>
      </c>
      <c r="F6" s="6" t="s">
        <v>64</v>
      </c>
      <c r="G6" s="6" t="s">
        <v>64</v>
      </c>
      <c r="I6" s="6" t="s">
        <v>65</v>
      </c>
      <c r="J6" s="6" t="s">
        <v>65</v>
      </c>
      <c r="K6" s="6" t="s">
        <v>65</v>
      </c>
    </row>
    <row r="7" spans="1:11" ht="24">
      <c r="A7" s="6" t="s">
        <v>98</v>
      </c>
      <c r="C7" s="6" t="s">
        <v>52</v>
      </c>
      <c r="E7" s="6" t="s">
        <v>99</v>
      </c>
      <c r="G7" s="6" t="s">
        <v>100</v>
      </c>
      <c r="I7" s="6" t="s">
        <v>99</v>
      </c>
      <c r="K7" s="6" t="s">
        <v>100</v>
      </c>
    </row>
    <row r="8" spans="1:11" ht="23.25" thickBot="1">
      <c r="A8" s="1" t="s">
        <v>59</v>
      </c>
      <c r="C8" s="1" t="s">
        <v>60</v>
      </c>
      <c r="E8" s="2">
        <v>19582624038</v>
      </c>
      <c r="G8" s="9">
        <v>1</v>
      </c>
      <c r="I8" s="2">
        <v>103804895339</v>
      </c>
      <c r="K8" s="9">
        <v>1</v>
      </c>
    </row>
    <row r="9" spans="1:11" ht="23.25" thickBot="1">
      <c r="A9" s="1" t="s">
        <v>46</v>
      </c>
      <c r="C9" s="1" t="s">
        <v>46</v>
      </c>
      <c r="E9" s="3">
        <f>SUM(E8:E8)</f>
        <v>19582624038</v>
      </c>
      <c r="G9" s="11">
        <f>SUM(G8)</f>
        <v>1</v>
      </c>
      <c r="I9" s="3">
        <f>SUM(I8:I8)</f>
        <v>103804895339</v>
      </c>
      <c r="K9" s="11">
        <f>SUM(K8)</f>
        <v>1</v>
      </c>
    </row>
    <row r="10" spans="1:11" ht="23.2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2024-06-29T07:03:04Z</dcterms:created>
  <dcterms:modified xsi:type="dcterms:W3CDTF">2024-06-30T08:51:07Z</dcterms:modified>
</cp:coreProperties>
</file>